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eis-my.sharepoint.com/personal/dshepherd_eis_org_uk/Documents/"/>
    </mc:Choice>
  </mc:AlternateContent>
  <xr:revisionPtr revIDLastSave="0" documentId="8_{CDE2A286-CD32-4DD2-9243-07F616C4390B}" xr6:coauthVersionLast="47" xr6:coauthVersionMax="47" xr10:uidLastSave="{00000000-0000-0000-0000-000000000000}"/>
  <bookViews>
    <workbookView xWindow="-108" yWindow="-108" windowWidth="23256" windowHeight="12456" activeTab="1" xr2:uid="{CF0FFC48-FC24-4855-ABB5-6D6879F3B04C}"/>
  </bookViews>
  <sheets>
    <sheet name="Sheet1 DB" sheetId="2" r:id="rId1"/>
    <sheet name="PAY LOSSES" sheetId="4" r:id="rId2"/>
    <sheet name="using aug rp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J35" i="4" s="1"/>
  <c r="K35" i="4" s="1"/>
  <c r="L35" i="4" s="1"/>
  <c r="I34" i="4"/>
  <c r="J34" i="4" s="1"/>
  <c r="K34" i="4" s="1"/>
  <c r="L34" i="4" s="1"/>
  <c r="I33" i="4"/>
  <c r="J33" i="4" s="1"/>
  <c r="K33" i="4" s="1"/>
  <c r="L33" i="4" s="1"/>
  <c r="I32" i="4"/>
  <c r="J32" i="4" s="1"/>
  <c r="K32" i="4" s="1"/>
  <c r="L32" i="4" s="1"/>
  <c r="I31" i="4"/>
  <c r="J31" i="4" s="1"/>
  <c r="K31" i="4" s="1"/>
  <c r="L31" i="4" s="1"/>
  <c r="I30" i="4"/>
  <c r="J30" i="4" s="1"/>
  <c r="K30" i="4" s="1"/>
  <c r="L30" i="4" s="1"/>
  <c r="I29" i="4"/>
  <c r="J29" i="4" s="1"/>
  <c r="K29" i="4" s="1"/>
  <c r="L29" i="4" s="1"/>
  <c r="I28" i="4"/>
  <c r="J28" i="4" s="1"/>
  <c r="K28" i="4" s="1"/>
  <c r="L28" i="4" s="1"/>
  <c r="I27" i="4"/>
  <c r="J27" i="4" s="1"/>
  <c r="K27" i="4" s="1"/>
  <c r="L27" i="4" s="1"/>
  <c r="I26" i="4"/>
  <c r="J26" i="4" s="1"/>
  <c r="K26" i="4" s="1"/>
  <c r="L26" i="4" s="1"/>
  <c r="I25" i="4"/>
  <c r="J25" i="4" s="1"/>
  <c r="K25" i="4" s="1"/>
  <c r="L25" i="4" s="1"/>
  <c r="I24" i="4"/>
  <c r="J24" i="4" s="1"/>
  <c r="K24" i="4" s="1"/>
  <c r="L24" i="4" s="1"/>
  <c r="I23" i="4"/>
  <c r="J23" i="4" s="1"/>
  <c r="K23" i="4" s="1"/>
  <c r="L23" i="4" s="1"/>
  <c r="I22" i="4"/>
  <c r="J22" i="4" s="1"/>
  <c r="K22" i="4" s="1"/>
  <c r="L22" i="4" s="1"/>
  <c r="I21" i="4"/>
  <c r="J21" i="4" s="1"/>
  <c r="K21" i="4" s="1"/>
  <c r="L21" i="4" s="1"/>
  <c r="I20" i="4"/>
  <c r="J20" i="4" s="1"/>
  <c r="K20" i="4" s="1"/>
  <c r="L20" i="4" s="1"/>
  <c r="I19" i="4"/>
  <c r="J19" i="4" s="1"/>
  <c r="K19" i="4" s="1"/>
  <c r="L19" i="4" s="1"/>
  <c r="I18" i="4"/>
  <c r="J18" i="4" s="1"/>
  <c r="K18" i="4" s="1"/>
  <c r="L18" i="4" s="1"/>
  <c r="I17" i="4"/>
  <c r="J17" i="4" s="1"/>
  <c r="K17" i="4" s="1"/>
  <c r="L17" i="4" s="1"/>
  <c r="I16" i="4"/>
  <c r="J16" i="4" s="1"/>
  <c r="K16" i="4" s="1"/>
  <c r="L16" i="4" s="1"/>
  <c r="I15" i="4"/>
  <c r="J15" i="4" s="1"/>
  <c r="K15" i="4" s="1"/>
  <c r="L15" i="4" s="1"/>
  <c r="I14" i="4"/>
  <c r="J14" i="4" s="1"/>
  <c r="K14" i="4" s="1"/>
  <c r="L14" i="4" s="1"/>
  <c r="I13" i="4"/>
  <c r="J13" i="4" s="1"/>
  <c r="K13" i="4" s="1"/>
  <c r="L13" i="4" s="1"/>
  <c r="I12" i="4"/>
  <c r="J12" i="4" s="1"/>
  <c r="K12" i="4" s="1"/>
  <c r="L12" i="4" s="1"/>
  <c r="I11" i="4"/>
  <c r="J11" i="4" s="1"/>
  <c r="K11" i="4" s="1"/>
  <c r="L11" i="4" s="1"/>
  <c r="I10" i="4"/>
  <c r="J10" i="4" s="1"/>
  <c r="K10" i="4" s="1"/>
  <c r="L10" i="4" s="1"/>
  <c r="I9" i="4"/>
  <c r="J9" i="4" s="1"/>
  <c r="K9" i="4" s="1"/>
  <c r="L9" i="4" s="1"/>
  <c r="I8" i="4"/>
  <c r="J8" i="4" s="1"/>
  <c r="K8" i="4" s="1"/>
  <c r="L8" i="4" s="1"/>
  <c r="I7" i="4"/>
  <c r="J7" i="4" s="1"/>
  <c r="K7" i="4" s="1"/>
  <c r="L7" i="4" s="1"/>
  <c r="I6" i="4"/>
  <c r="J6" i="4" s="1"/>
  <c r="K6" i="4" s="1"/>
  <c r="L6" i="4" s="1"/>
  <c r="I5" i="4"/>
  <c r="J5" i="4" s="1"/>
  <c r="K5" i="4" s="1"/>
  <c r="L5" i="4" s="1"/>
  <c r="I4" i="4"/>
  <c r="J4" i="4" s="1"/>
  <c r="K4" i="4" s="1"/>
  <c r="L4" i="4" s="1"/>
  <c r="C35" i="3"/>
  <c r="D35" i="3" s="1"/>
  <c r="E35" i="3" s="1"/>
  <c r="G35" i="3" s="1"/>
  <c r="C34" i="3"/>
  <c r="D34" i="3" s="1"/>
  <c r="E34" i="3" s="1"/>
  <c r="G34" i="3" s="1"/>
  <c r="C33" i="3"/>
  <c r="D33" i="3" s="1"/>
  <c r="E33" i="3" s="1"/>
  <c r="G33" i="3" s="1"/>
  <c r="C32" i="3"/>
  <c r="D32" i="3" s="1"/>
  <c r="E32" i="3" s="1"/>
  <c r="G32" i="3" s="1"/>
  <c r="C31" i="3"/>
  <c r="D31" i="3" s="1"/>
  <c r="E31" i="3" s="1"/>
  <c r="G31" i="3" s="1"/>
  <c r="C30" i="3"/>
  <c r="D30" i="3" s="1"/>
  <c r="E30" i="3" s="1"/>
  <c r="G30" i="3" s="1"/>
  <c r="C29" i="3"/>
  <c r="D29" i="3" s="1"/>
  <c r="E29" i="3" s="1"/>
  <c r="G29" i="3" s="1"/>
  <c r="C28" i="3"/>
  <c r="D28" i="3" s="1"/>
  <c r="E28" i="3" s="1"/>
  <c r="G28" i="3" s="1"/>
  <c r="C27" i="3"/>
  <c r="D27" i="3" s="1"/>
  <c r="E27" i="3" s="1"/>
  <c r="G27" i="3" s="1"/>
  <c r="C26" i="3"/>
  <c r="D26" i="3" s="1"/>
  <c r="E26" i="3" s="1"/>
  <c r="G26" i="3" s="1"/>
  <c r="C25" i="3"/>
  <c r="D25" i="3" s="1"/>
  <c r="E25" i="3" s="1"/>
  <c r="G25" i="3" s="1"/>
  <c r="C24" i="3"/>
  <c r="D24" i="3" s="1"/>
  <c r="E24" i="3" s="1"/>
  <c r="G24" i="3" s="1"/>
  <c r="C23" i="3"/>
  <c r="D23" i="3" s="1"/>
  <c r="E23" i="3" s="1"/>
  <c r="G23" i="3" s="1"/>
  <c r="C22" i="3"/>
  <c r="D22" i="3" s="1"/>
  <c r="E22" i="3" s="1"/>
  <c r="G22" i="3" s="1"/>
  <c r="C21" i="3"/>
  <c r="D21" i="3" s="1"/>
  <c r="E21" i="3" s="1"/>
  <c r="G21" i="3" s="1"/>
  <c r="C20" i="3"/>
  <c r="D20" i="3" s="1"/>
  <c r="E20" i="3" s="1"/>
  <c r="G20" i="3" s="1"/>
  <c r="C19" i="3"/>
  <c r="D19" i="3" s="1"/>
  <c r="E19" i="3" s="1"/>
  <c r="G19" i="3" s="1"/>
  <c r="C18" i="3"/>
  <c r="D18" i="3" s="1"/>
  <c r="E18" i="3" s="1"/>
  <c r="G18" i="3" s="1"/>
  <c r="C17" i="3"/>
  <c r="D17" i="3" s="1"/>
  <c r="E17" i="3" s="1"/>
  <c r="G17" i="3" s="1"/>
  <c r="C16" i="3"/>
  <c r="D16" i="3" s="1"/>
  <c r="E16" i="3" s="1"/>
  <c r="G16" i="3" s="1"/>
  <c r="C15" i="3"/>
  <c r="D15" i="3" s="1"/>
  <c r="E15" i="3" s="1"/>
  <c r="G15" i="3" s="1"/>
  <c r="C14" i="3"/>
  <c r="D14" i="3" s="1"/>
  <c r="E14" i="3" s="1"/>
  <c r="G14" i="3" s="1"/>
  <c r="C13" i="3"/>
  <c r="D13" i="3" s="1"/>
  <c r="E13" i="3" s="1"/>
  <c r="G13" i="3" s="1"/>
  <c r="C12" i="3"/>
  <c r="D12" i="3" s="1"/>
  <c r="E12" i="3" s="1"/>
  <c r="G12" i="3" s="1"/>
  <c r="C11" i="3"/>
  <c r="D11" i="3" s="1"/>
  <c r="E11" i="3" s="1"/>
  <c r="G11" i="3" s="1"/>
  <c r="C10" i="3"/>
  <c r="D10" i="3" s="1"/>
  <c r="E10" i="3" s="1"/>
  <c r="G10" i="3" s="1"/>
  <c r="C9" i="3"/>
  <c r="D9" i="3" s="1"/>
  <c r="E9" i="3" s="1"/>
  <c r="G9" i="3" s="1"/>
  <c r="C8" i="3"/>
  <c r="D8" i="3" s="1"/>
  <c r="E8" i="3" s="1"/>
  <c r="G8" i="3" s="1"/>
  <c r="C7" i="3"/>
  <c r="D7" i="3" s="1"/>
  <c r="E7" i="3" s="1"/>
  <c r="G7" i="3" s="1"/>
  <c r="C6" i="3"/>
  <c r="D6" i="3" s="1"/>
  <c r="E6" i="3" s="1"/>
  <c r="G6" i="3" s="1"/>
  <c r="C5" i="3"/>
  <c r="D5" i="3" s="1"/>
  <c r="E5" i="3" s="1"/>
  <c r="G5" i="3" s="1"/>
  <c r="C4" i="3"/>
  <c r="D4" i="3" s="1"/>
  <c r="E4" i="3" s="1"/>
  <c r="G4" i="3" s="1"/>
  <c r="AC12" i="2"/>
  <c r="AC14" i="2"/>
  <c r="AC15" i="2"/>
  <c r="AC16" i="2"/>
  <c r="AC19" i="2"/>
  <c r="AC28" i="2"/>
  <c r="AC30" i="2"/>
  <c r="AC31" i="2"/>
  <c r="AC32" i="2"/>
  <c r="AC35" i="2"/>
  <c r="AA25" i="2"/>
  <c r="AB25" i="2" s="1"/>
  <c r="AC25" i="2" s="1"/>
  <c r="AA26" i="2"/>
  <c r="AB26" i="2" s="1"/>
  <c r="AC26" i="2" s="1"/>
  <c r="AA29" i="2"/>
  <c r="AB29" i="2" s="1"/>
  <c r="AC29" i="2" s="1"/>
  <c r="AA33" i="2"/>
  <c r="AB33" i="2" s="1"/>
  <c r="AC33" i="2" s="1"/>
  <c r="AA34" i="2"/>
  <c r="AB34" i="2" s="1"/>
  <c r="AC34" i="2" s="1"/>
  <c r="Z5" i="2"/>
  <c r="AA5" i="2" s="1"/>
  <c r="AB5" i="2" s="1"/>
  <c r="AC5" i="2" s="1"/>
  <c r="Z6" i="2"/>
  <c r="AA6" i="2" s="1"/>
  <c r="AB6" i="2" s="1"/>
  <c r="AC6" i="2" s="1"/>
  <c r="Z7" i="2"/>
  <c r="AA7" i="2" s="1"/>
  <c r="AB7" i="2" s="1"/>
  <c r="AC7" i="2" s="1"/>
  <c r="Z8" i="2"/>
  <c r="AA8" i="2" s="1"/>
  <c r="AB8" i="2" s="1"/>
  <c r="AC8" i="2" s="1"/>
  <c r="Z9" i="2"/>
  <c r="AA9" i="2" s="1"/>
  <c r="AB9" i="2" s="1"/>
  <c r="AC9" i="2" s="1"/>
  <c r="Z10" i="2"/>
  <c r="AA10" i="2" s="1"/>
  <c r="AB10" i="2" s="1"/>
  <c r="AC10" i="2" s="1"/>
  <c r="Z11" i="2"/>
  <c r="AA11" i="2" s="1"/>
  <c r="AB11" i="2" s="1"/>
  <c r="AC11" i="2" s="1"/>
  <c r="Z12" i="2"/>
  <c r="AA12" i="2" s="1"/>
  <c r="AB12" i="2" s="1"/>
  <c r="Z13" i="2"/>
  <c r="AA13" i="2" s="1"/>
  <c r="AB13" i="2" s="1"/>
  <c r="AC13" i="2" s="1"/>
  <c r="Z14" i="2"/>
  <c r="AA14" i="2" s="1"/>
  <c r="AB14" i="2" s="1"/>
  <c r="Z15" i="2"/>
  <c r="AA15" i="2" s="1"/>
  <c r="AB15" i="2" s="1"/>
  <c r="Z16" i="2"/>
  <c r="AA16" i="2" s="1"/>
  <c r="AB16" i="2" s="1"/>
  <c r="Z17" i="2"/>
  <c r="AA17" i="2" s="1"/>
  <c r="AB17" i="2" s="1"/>
  <c r="AC17" i="2" s="1"/>
  <c r="Z18" i="2"/>
  <c r="AA18" i="2" s="1"/>
  <c r="AB18" i="2" s="1"/>
  <c r="AC18" i="2" s="1"/>
  <c r="Z19" i="2"/>
  <c r="AA19" i="2" s="1"/>
  <c r="AB19" i="2" s="1"/>
  <c r="Z20" i="2"/>
  <c r="AA20" i="2" s="1"/>
  <c r="AB20" i="2" s="1"/>
  <c r="AC20" i="2" s="1"/>
  <c r="Z21" i="2"/>
  <c r="AA21" i="2" s="1"/>
  <c r="AB21" i="2" s="1"/>
  <c r="AC21" i="2" s="1"/>
  <c r="Z22" i="2"/>
  <c r="AA22" i="2" s="1"/>
  <c r="AB22" i="2" s="1"/>
  <c r="AC22" i="2" s="1"/>
  <c r="Z23" i="2"/>
  <c r="AA23" i="2" s="1"/>
  <c r="AB23" i="2" s="1"/>
  <c r="AC23" i="2" s="1"/>
  <c r="Z24" i="2"/>
  <c r="AA24" i="2" s="1"/>
  <c r="AB24" i="2" s="1"/>
  <c r="AC24" i="2" s="1"/>
  <c r="Z25" i="2"/>
  <c r="Z26" i="2"/>
  <c r="Z27" i="2"/>
  <c r="AA27" i="2" s="1"/>
  <c r="AB27" i="2" s="1"/>
  <c r="AC27" i="2" s="1"/>
  <c r="Z28" i="2"/>
  <c r="AA28" i="2" s="1"/>
  <c r="AB28" i="2" s="1"/>
  <c r="Z29" i="2"/>
  <c r="Z30" i="2"/>
  <c r="AA30" i="2" s="1"/>
  <c r="AB30" i="2" s="1"/>
  <c r="Z31" i="2"/>
  <c r="AA31" i="2" s="1"/>
  <c r="AB31" i="2" s="1"/>
  <c r="Z32" i="2"/>
  <c r="AA32" i="2" s="1"/>
  <c r="AB32" i="2" s="1"/>
  <c r="Z33" i="2"/>
  <c r="Z34" i="2"/>
  <c r="Z35" i="2"/>
  <c r="AA35" i="2" s="1"/>
  <c r="AB35" i="2" s="1"/>
  <c r="Z4" i="2"/>
  <c r="AA4" i="2" s="1"/>
  <c r="AB4" i="2" s="1"/>
  <c r="AC4" i="2" s="1"/>
</calcChain>
</file>

<file path=xl/sharedStrings.xml><?xml version="1.0" encoding="utf-8"?>
<sst xmlns="http://schemas.openxmlformats.org/spreadsheetml/2006/main" count="80" uniqueCount="36">
  <si>
    <t>28,756 </t>
  </si>
  <si>
    <t>APRIL 2020 RPI - 1.5%</t>
  </si>
  <si>
    <t>APRIL 2021 RPI - 2.9%</t>
  </si>
  <si>
    <t>APRIL 2022 RPI - 11.1%</t>
  </si>
  <si>
    <t>SPINE POINT</t>
  </si>
  <si>
    <t>2019-2020</t>
  </si>
  <si>
    <t>2020-2021</t>
  </si>
  <si>
    <t>2021-2022</t>
  </si>
  <si>
    <t>Salary from August 2019</t>
  </si>
  <si>
    <t>Salary from August 2020</t>
  </si>
  <si>
    <t>Salary from August 2021</t>
  </si>
  <si>
    <t>Salary from August 2022</t>
  </si>
  <si>
    <t>2022-2023</t>
  </si>
  <si>
    <r>
      <t>Salary from August 2019</t>
    </r>
    <r>
      <rPr>
        <vertAlign val="superscript"/>
        <sz val="12"/>
        <color rgb="FF000000"/>
        <rFont val="Calibri"/>
        <family val="2"/>
        <scheme val="minor"/>
      </rPr>
      <t>♦</t>
    </r>
  </si>
  <si>
    <r>
      <t>Salary from August 2021</t>
    </r>
    <r>
      <rPr>
        <b/>
        <i/>
        <vertAlign val="superscript"/>
        <sz val="12"/>
        <color rgb="FF000000"/>
        <rFont val="Calibri"/>
        <family val="2"/>
        <scheme val="minor"/>
      </rPr>
      <t>¨</t>
    </r>
  </si>
  <si>
    <t>YOUR LOSS IN 2022-23</t>
  </si>
  <si>
    <t>Deficit compared to salary if RPI added since 2019</t>
  </si>
  <si>
    <t>New JNCHES PAY INCREASES</t>
  </si>
  <si>
    <t>August 2020 0.5%</t>
  </si>
  <si>
    <t>August 2021  4.8%</t>
  </si>
  <si>
    <t>August 2022  12.3%</t>
  </si>
  <si>
    <t>July 2022 RPI 12.3%</t>
  </si>
  <si>
    <t>July 2021 RPI 3.8%</t>
  </si>
  <si>
    <t>July 2023 RPI 12.3%</t>
  </si>
  <si>
    <t>Estimated</t>
  </si>
  <si>
    <t>RPI Inflational Increase at Start of Pay Year</t>
  </si>
  <si>
    <t>RPI Inflationary Increase for Actual Pay Year</t>
  </si>
  <si>
    <t>(RPI Inflational Increase - Using April RPI)</t>
  </si>
  <si>
    <t>Your loss in wages in 2022-23 relative to inflation cited</t>
  </si>
  <si>
    <t>Real terms Pay Cut in 2022-23 relative to 2019-20</t>
  </si>
  <si>
    <t>Real terms Pay Cut in 2022-23 since 2019</t>
  </si>
  <si>
    <t>Imposed New JNCHES PAY INCREASES</t>
  </si>
  <si>
    <t xml:space="preserve">Salary scale if it had increased by RPI </t>
  </si>
  <si>
    <t>JULY 2021 RPI= 3.8%</t>
  </si>
  <si>
    <t>JULY 2022 RPI= 12.3%</t>
  </si>
  <si>
    <t>JULY 2023 (ESTIMATED) RPI = 12.3%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</si>
</sst>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b/>
      <i/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6828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2" fillId="2" borderId="0" xfId="0" applyFont="1" applyFill="1" applyAlignment="1">
      <alignment horizontal="center" vertical="top" wrapText="1"/>
    </xf>
    <xf numFmtId="3" fontId="8" fillId="2" borderId="0" xfId="0" applyNumberFormat="1" applyFont="1" applyFill="1" applyAlignment="1">
      <alignment horizontal="center" vertical="top" wrapText="1"/>
    </xf>
    <xf numFmtId="3" fontId="8" fillId="3" borderId="0" xfId="0" applyNumberFormat="1" applyFont="1" applyFill="1" applyAlignment="1">
      <alignment horizontal="center" vertical="top" wrapText="1"/>
    </xf>
    <xf numFmtId="0" fontId="10" fillId="5" borderId="0" xfId="0" applyFont="1" applyFill="1" applyAlignment="1">
      <alignment horizontal="center" vertical="top" wrapText="1"/>
    </xf>
    <xf numFmtId="3" fontId="11" fillId="5" borderId="0" xfId="0" applyNumberFormat="1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3" fontId="7" fillId="5" borderId="0" xfId="0" applyNumberFormat="1" applyFont="1" applyFill="1" applyAlignment="1">
      <alignment horizontal="center" vertical="top" wrapText="1"/>
    </xf>
    <xf numFmtId="0" fontId="1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vertical="top" wrapText="1"/>
    </xf>
    <xf numFmtId="0" fontId="4" fillId="4" borderId="0" xfId="0" applyFont="1" applyFill="1"/>
    <xf numFmtId="0" fontId="2" fillId="6" borderId="0" xfId="0" applyFont="1" applyFill="1" applyAlignment="1">
      <alignment horizontal="center" vertical="top" wrapText="1"/>
    </xf>
    <xf numFmtId="3" fontId="8" fillId="6" borderId="0" xfId="0" applyNumberFormat="1" applyFont="1" applyFill="1" applyAlignment="1">
      <alignment horizontal="center" vertical="top" wrapText="1"/>
    </xf>
    <xf numFmtId="0" fontId="4" fillId="6" borderId="0" xfId="0" applyFont="1" applyFill="1"/>
    <xf numFmtId="0" fontId="4" fillId="7" borderId="0" xfId="0" applyFont="1" applyFill="1"/>
    <xf numFmtId="0" fontId="9" fillId="6" borderId="0" xfId="0" applyFont="1" applyFill="1" applyAlignment="1">
      <alignment horizontal="center" vertical="top" wrapText="1"/>
    </xf>
    <xf numFmtId="3" fontId="12" fillId="6" borderId="0" xfId="0" applyNumberFormat="1" applyFont="1" applyFill="1" applyAlignment="1">
      <alignment horizontal="center" vertical="top" wrapText="1"/>
    </xf>
    <xf numFmtId="0" fontId="9" fillId="7" borderId="0" xfId="0" applyFont="1" applyFill="1" applyAlignment="1">
      <alignment horizontal="center" vertical="top" wrapText="1"/>
    </xf>
    <xf numFmtId="3" fontId="12" fillId="7" borderId="0" xfId="0" applyNumberFormat="1" applyFont="1" applyFill="1" applyAlignment="1">
      <alignment horizontal="center" vertical="top" wrapText="1"/>
    </xf>
    <xf numFmtId="0" fontId="12" fillId="7" borderId="0" xfId="0" applyFont="1" applyFill="1" applyAlignment="1">
      <alignment horizontal="center" vertical="top" wrapText="1"/>
    </xf>
    <xf numFmtId="3" fontId="12" fillId="7" borderId="0" xfId="0" applyNumberFormat="1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top" wrapText="1"/>
    </xf>
    <xf numFmtId="3" fontId="12" fillId="8" borderId="0" xfId="0" applyNumberFormat="1" applyFont="1" applyFill="1" applyAlignment="1">
      <alignment horizontal="center" vertical="top" wrapText="1"/>
    </xf>
    <xf numFmtId="0" fontId="4" fillId="8" borderId="0" xfId="0" applyFont="1" applyFill="1"/>
    <xf numFmtId="0" fontId="2" fillId="7" borderId="0" xfId="0" applyFont="1" applyFill="1" applyAlignment="1">
      <alignment horizontal="center" vertical="top" wrapText="1"/>
    </xf>
    <xf numFmtId="3" fontId="8" fillId="7" borderId="0" xfId="0" applyNumberFormat="1" applyFont="1" applyFill="1" applyAlignment="1">
      <alignment horizontal="center" vertical="top" wrapText="1"/>
    </xf>
    <xf numFmtId="0" fontId="8" fillId="7" borderId="0" xfId="0" applyFont="1" applyFill="1" applyAlignment="1">
      <alignment horizontal="center" vertical="top" wrapText="1"/>
    </xf>
    <xf numFmtId="3" fontId="8" fillId="7" borderId="0" xfId="0" applyNumberFormat="1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top" wrapText="1"/>
    </xf>
    <xf numFmtId="3" fontId="8" fillId="8" borderId="0" xfId="0" applyNumberFormat="1" applyFont="1" applyFill="1" applyAlignment="1">
      <alignment horizontal="center" vertical="top" wrapText="1"/>
    </xf>
    <xf numFmtId="0" fontId="10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10" fillId="7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7" borderId="0" xfId="0" applyFont="1" applyFill="1" applyAlignment="1">
      <alignment horizontal="center" vertical="top" wrapText="1"/>
    </xf>
    <xf numFmtId="0" fontId="3" fillId="8" borderId="0" xfId="0" applyFont="1" applyFill="1" applyAlignment="1">
      <alignment horizontal="center" vertical="distributed"/>
    </xf>
    <xf numFmtId="0" fontId="4" fillId="10" borderId="0" xfId="0" applyFont="1" applyFill="1" applyAlignment="1">
      <alignment horizontal="center" vertical="top"/>
    </xf>
    <xf numFmtId="0" fontId="4" fillId="10" borderId="0" xfId="0" applyFont="1" applyFill="1"/>
    <xf numFmtId="0" fontId="4" fillId="5" borderId="0" xfId="0" applyFont="1" applyFill="1"/>
    <xf numFmtId="0" fontId="11" fillId="4" borderId="0" xfId="0" applyFont="1" applyFill="1"/>
    <xf numFmtId="0" fontId="10" fillId="8" borderId="0" xfId="0" applyFont="1" applyFill="1" applyAlignment="1">
      <alignment horizontal="center" vertical="justify"/>
    </xf>
    <xf numFmtId="0" fontId="3" fillId="9" borderId="0" xfId="0" applyFont="1" applyFill="1" applyAlignment="1">
      <alignment horizontal="center" vertical="justify"/>
    </xf>
    <xf numFmtId="3" fontId="8" fillId="9" borderId="0" xfId="0" applyNumberFormat="1" applyFont="1" applyFill="1" applyAlignment="1">
      <alignment horizontal="center" vertical="justify" wrapText="1"/>
    </xf>
    <xf numFmtId="0" fontId="4" fillId="9" borderId="0" xfId="0" applyFont="1" applyFill="1" applyAlignment="1">
      <alignment vertical="justify"/>
    </xf>
    <xf numFmtId="0" fontId="2" fillId="9" borderId="0" xfId="0" applyFont="1" applyFill="1" applyAlignment="1">
      <alignment horizontal="center" vertical="center" wrapText="1"/>
    </xf>
    <xf numFmtId="17" fontId="4" fillId="0" borderId="0" xfId="0" applyNumberFormat="1" applyFont="1"/>
    <xf numFmtId="17" fontId="4" fillId="0" borderId="0" xfId="0" applyNumberFormat="1" applyFont="1" applyAlignment="1">
      <alignment horizontal="left"/>
    </xf>
    <xf numFmtId="3" fontId="4" fillId="0" borderId="0" xfId="0" applyNumberFormat="1" applyFont="1"/>
    <xf numFmtId="0" fontId="4" fillId="0" borderId="0" xfId="0" applyFont="1" applyAlignment="1">
      <alignment vertical="top" wrapText="1"/>
    </xf>
    <xf numFmtId="0" fontId="11" fillId="4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wrapText="1"/>
    </xf>
    <xf numFmtId="0" fontId="7" fillId="11" borderId="0" xfId="0" applyFont="1" applyFill="1" applyAlignment="1">
      <alignment horizontal="center" vertical="top" wrapText="1"/>
    </xf>
    <xf numFmtId="0" fontId="4" fillId="11" borderId="0" xfId="0" applyFont="1" applyFill="1"/>
    <xf numFmtId="0" fontId="3" fillId="0" borderId="1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4" fillId="12" borderId="0" xfId="0" applyFont="1" applyFill="1" applyAlignment="1">
      <alignment horizontal="center" vertical="top" wrapText="1"/>
    </xf>
    <xf numFmtId="0" fontId="3" fillId="12" borderId="0" xfId="0" applyFont="1" applyFill="1" applyAlignment="1">
      <alignment horizontal="center" vertical="top" wrapText="1"/>
    </xf>
    <xf numFmtId="0" fontId="10" fillId="13" borderId="2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/>
    </xf>
    <xf numFmtId="3" fontId="4" fillId="12" borderId="0" xfId="0" applyNumberFormat="1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8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C2D98-D688-451F-8A70-9F94CA7DA392}">
  <dimension ref="A1:AG43"/>
  <sheetViews>
    <sheetView topLeftCell="I1" zoomScale="85" zoomScaleNormal="85" workbookViewId="0">
      <selection activeCell="AE6" sqref="AE6"/>
    </sheetView>
  </sheetViews>
  <sheetFormatPr defaultColWidth="8.88671875" defaultRowHeight="15.6" x14ac:dyDescent="0.3"/>
  <cols>
    <col min="1" max="1" width="8.88671875" style="45"/>
    <col min="2" max="2" width="8.88671875" style="44"/>
    <col min="3" max="3" width="8.88671875" style="14"/>
    <col min="4" max="4" width="8.88671875" style="15"/>
    <col min="5" max="5" width="8.88671875" style="24" customWidth="1"/>
    <col min="6" max="6" width="4.44140625" style="43" customWidth="1"/>
    <col min="7" max="7" width="8.88671875" style="11"/>
    <col min="8" max="8" width="8.88671875" style="44"/>
    <col min="9" max="9" width="8.5546875" style="14" customWidth="1"/>
    <col min="10" max="10" width="0.33203125" style="1" customWidth="1"/>
    <col min="11" max="11" width="9.5546875" style="15" customWidth="1"/>
    <col min="12" max="12" width="9.88671875" style="24" customWidth="1"/>
    <col min="13" max="13" width="18.33203125" style="49" customWidth="1"/>
    <col min="14" max="14" width="22.33203125" style="1" customWidth="1"/>
    <col min="15" max="15" width="3.44140625" style="1" customWidth="1"/>
    <col min="16" max="16" width="8.88671875" style="63"/>
    <col min="17" max="19" width="8.88671875" style="1"/>
    <col min="20" max="20" width="8.88671875" style="67"/>
    <col min="21" max="21" width="20.33203125" style="1" customWidth="1"/>
    <col min="22" max="22" width="12" style="1" customWidth="1"/>
    <col min="23" max="23" width="4.109375" style="1" customWidth="1"/>
    <col min="24" max="28" width="8.88671875" style="1"/>
    <col min="29" max="30" width="11.6640625" style="1" customWidth="1"/>
    <col min="31" max="31" width="8.88671875" style="1"/>
    <col min="32" max="32" width="11.109375" style="1" customWidth="1"/>
    <col min="33" max="16384" width="8.88671875" style="1"/>
  </cols>
  <sheetData>
    <row r="1" spans="1:33" ht="55.5" customHeight="1" x14ac:dyDescent="0.3">
      <c r="A1" s="55" t="s">
        <v>17</v>
      </c>
      <c r="B1" s="55"/>
      <c r="C1" s="55"/>
      <c r="D1" s="55"/>
      <c r="E1" s="55"/>
      <c r="I1" s="56" t="s">
        <v>27</v>
      </c>
      <c r="J1" s="56"/>
      <c r="K1" s="56"/>
      <c r="L1" s="56"/>
      <c r="P1" s="57"/>
      <c r="Q1" s="57"/>
      <c r="R1" s="57"/>
      <c r="S1" s="57"/>
      <c r="T1" s="57"/>
      <c r="X1" s="58" t="s">
        <v>26</v>
      </c>
      <c r="Y1" s="58"/>
      <c r="Z1" s="58"/>
      <c r="AA1" s="58"/>
      <c r="AB1" s="58"/>
    </row>
    <row r="2" spans="1:33" s="36" customFormat="1" ht="31.5" customHeight="1" x14ac:dyDescent="0.3">
      <c r="A2" s="33" t="s">
        <v>4</v>
      </c>
      <c r="B2" s="34" t="s">
        <v>5</v>
      </c>
      <c r="C2" s="16" t="s">
        <v>6</v>
      </c>
      <c r="D2" s="35" t="s">
        <v>7</v>
      </c>
      <c r="E2" s="46" t="s">
        <v>12</v>
      </c>
      <c r="F2" s="42"/>
      <c r="G2" s="37" t="s">
        <v>4</v>
      </c>
      <c r="H2" s="38" t="s">
        <v>5</v>
      </c>
      <c r="I2" s="12" t="s">
        <v>6</v>
      </c>
      <c r="J2" s="39"/>
      <c r="K2" s="40" t="s">
        <v>7</v>
      </c>
      <c r="L2" s="41" t="s">
        <v>12</v>
      </c>
      <c r="M2" s="47" t="s">
        <v>15</v>
      </c>
      <c r="P2" s="60"/>
      <c r="Q2" s="38"/>
      <c r="R2" s="12"/>
      <c r="S2" s="40"/>
      <c r="T2" s="64"/>
      <c r="U2" s="59"/>
      <c r="V2" s="54"/>
      <c r="X2" s="37" t="s">
        <v>4</v>
      </c>
      <c r="Y2" s="38" t="s">
        <v>5</v>
      </c>
      <c r="Z2" s="12" t="s">
        <v>6</v>
      </c>
      <c r="AA2" s="40" t="s">
        <v>7</v>
      </c>
      <c r="AB2" s="41" t="s">
        <v>12</v>
      </c>
      <c r="AC2" s="59" t="s">
        <v>29</v>
      </c>
      <c r="AD2" s="54"/>
      <c r="AE2" s="54"/>
    </row>
    <row r="3" spans="1:33" ht="64.2" x14ac:dyDescent="0.3">
      <c r="A3" s="31"/>
      <c r="B3" s="5" t="s">
        <v>8</v>
      </c>
      <c r="C3" s="16" t="s">
        <v>9</v>
      </c>
      <c r="D3" s="18" t="s">
        <v>10</v>
      </c>
      <c r="E3" s="22" t="s">
        <v>11</v>
      </c>
      <c r="G3" s="9"/>
      <c r="H3" s="7" t="s">
        <v>13</v>
      </c>
      <c r="I3" s="12" t="s">
        <v>9</v>
      </c>
      <c r="J3" s="2"/>
      <c r="K3" s="25" t="s">
        <v>14</v>
      </c>
      <c r="L3" s="29" t="s">
        <v>11</v>
      </c>
      <c r="M3" s="50" t="s">
        <v>16</v>
      </c>
      <c r="P3" s="61"/>
      <c r="Q3" s="7"/>
      <c r="R3" s="12"/>
      <c r="S3" s="25"/>
      <c r="T3" s="65"/>
      <c r="U3" s="59"/>
      <c r="X3" s="9"/>
      <c r="Y3" s="7" t="s">
        <v>13</v>
      </c>
      <c r="Z3" s="12" t="s">
        <v>9</v>
      </c>
      <c r="AA3" s="25" t="s">
        <v>14</v>
      </c>
      <c r="AB3" s="29" t="s">
        <v>11</v>
      </c>
      <c r="AC3" s="59"/>
    </row>
    <row r="4" spans="1:33" x14ac:dyDescent="0.3">
      <c r="A4" s="32">
        <v>20</v>
      </c>
      <c r="B4" s="6">
        <v>25217</v>
      </c>
      <c r="C4" s="17">
        <v>25217</v>
      </c>
      <c r="D4" s="19">
        <v>25627</v>
      </c>
      <c r="E4" s="23">
        <v>26396</v>
      </c>
      <c r="G4" s="10">
        <v>20</v>
      </c>
      <c r="H4" s="8">
        <v>25217</v>
      </c>
      <c r="I4" s="13">
        <v>25595</v>
      </c>
      <c r="J4" s="3"/>
      <c r="K4" s="26">
        <v>26337</v>
      </c>
      <c r="L4" s="30">
        <v>29260</v>
      </c>
      <c r="M4" s="48">
        <v>2864</v>
      </c>
      <c r="N4" s="14" t="s">
        <v>1</v>
      </c>
      <c r="O4" s="14"/>
      <c r="P4" s="62"/>
      <c r="Q4" s="8"/>
      <c r="R4" s="13"/>
      <c r="S4" s="26"/>
      <c r="T4" s="66"/>
      <c r="V4" s="53"/>
      <c r="X4" s="10">
        <v>20</v>
      </c>
      <c r="Y4" s="8">
        <v>25217</v>
      </c>
      <c r="Z4" s="13">
        <f xml:space="preserve"> Y4*1.038</f>
        <v>26175.245999999999</v>
      </c>
      <c r="AA4" s="26">
        <f>Z4*1.123</f>
        <v>29394.801258</v>
      </c>
      <c r="AB4" s="30">
        <f>AA4*1.12</f>
        <v>32922.17740896</v>
      </c>
      <c r="AC4" s="53">
        <f>AB4-Y4</f>
        <v>7705.1774089600003</v>
      </c>
      <c r="AD4" s="53"/>
      <c r="AE4" s="51" t="s">
        <v>22</v>
      </c>
    </row>
    <row r="5" spans="1:33" x14ac:dyDescent="0.3">
      <c r="A5" s="32">
        <v>21</v>
      </c>
      <c r="B5" s="6">
        <v>25941</v>
      </c>
      <c r="C5" s="17">
        <v>25941</v>
      </c>
      <c r="D5" s="19">
        <v>26341</v>
      </c>
      <c r="E5" s="23">
        <v>27131</v>
      </c>
      <c r="G5" s="10">
        <v>21</v>
      </c>
      <c r="H5" s="8">
        <v>25941</v>
      </c>
      <c r="I5" s="13">
        <v>26330</v>
      </c>
      <c r="J5" s="4"/>
      <c r="K5" s="26">
        <v>27094</v>
      </c>
      <c r="L5" s="30">
        <v>30101</v>
      </c>
      <c r="M5" s="48">
        <v>2970</v>
      </c>
      <c r="N5" s="15" t="s">
        <v>2</v>
      </c>
      <c r="O5" s="15"/>
      <c r="P5" s="62"/>
      <c r="Q5" s="8"/>
      <c r="R5" s="13"/>
      <c r="S5" s="26"/>
      <c r="T5" s="66"/>
      <c r="U5" s="52"/>
      <c r="V5" s="53"/>
      <c r="X5" s="10">
        <v>21</v>
      </c>
      <c r="Y5" s="8">
        <v>25941</v>
      </c>
      <c r="Z5" s="13">
        <f t="shared" ref="Z5:Z35" si="0" xml:space="preserve"> Y5*1.038</f>
        <v>26926.758000000002</v>
      </c>
      <c r="AA5" s="26">
        <f t="shared" ref="AA5:AA35" si="1">Z5*1.123</f>
        <v>30238.749234000003</v>
      </c>
      <c r="AB5" s="30">
        <f t="shared" ref="AB5:AB35" si="2">AA5*1.12</f>
        <v>33867.399142080008</v>
      </c>
      <c r="AC5" s="53">
        <f t="shared" ref="AC5:AC35" si="3">AB5-Y5</f>
        <v>7926.3991420800085</v>
      </c>
      <c r="AD5" s="53"/>
      <c r="AE5" s="1" t="s">
        <v>21</v>
      </c>
    </row>
    <row r="6" spans="1:33" x14ac:dyDescent="0.3">
      <c r="A6" s="32">
        <v>22</v>
      </c>
      <c r="B6" s="6">
        <v>26715</v>
      </c>
      <c r="C6" s="17">
        <v>26715</v>
      </c>
      <c r="D6" s="19">
        <v>27116</v>
      </c>
      <c r="E6" s="23">
        <v>27929</v>
      </c>
      <c r="G6" s="10">
        <v>22</v>
      </c>
      <c r="H6" s="8">
        <v>26715</v>
      </c>
      <c r="I6" s="13">
        <v>27116</v>
      </c>
      <c r="J6" s="3"/>
      <c r="K6" s="26">
        <v>27902</v>
      </c>
      <c r="L6" s="30">
        <v>30999</v>
      </c>
      <c r="M6" s="48">
        <v>3070</v>
      </c>
      <c r="N6" s="24" t="s">
        <v>3</v>
      </c>
      <c r="O6" s="24"/>
      <c r="P6" s="62"/>
      <c r="Q6" s="8"/>
      <c r="R6" s="13"/>
      <c r="S6" s="26"/>
      <c r="T6" s="66"/>
      <c r="V6" s="53"/>
      <c r="X6" s="10">
        <v>22</v>
      </c>
      <c r="Y6" s="8">
        <v>26715</v>
      </c>
      <c r="Z6" s="13">
        <f t="shared" si="0"/>
        <v>27730.170000000002</v>
      </c>
      <c r="AA6" s="26">
        <f t="shared" si="1"/>
        <v>31140.980910000002</v>
      </c>
      <c r="AB6" s="30">
        <f t="shared" si="2"/>
        <v>34877.898619200008</v>
      </c>
      <c r="AC6" s="53">
        <f t="shared" si="3"/>
        <v>8162.8986192000084</v>
      </c>
      <c r="AD6" s="53"/>
      <c r="AE6" s="1" t="s">
        <v>23</v>
      </c>
      <c r="AG6" s="1" t="s">
        <v>24</v>
      </c>
    </row>
    <row r="7" spans="1:33" x14ac:dyDescent="0.3">
      <c r="A7" s="32">
        <v>23</v>
      </c>
      <c r="B7" s="6">
        <v>27511</v>
      </c>
      <c r="C7" s="17">
        <v>27511</v>
      </c>
      <c r="D7" s="19">
        <v>27924</v>
      </c>
      <c r="E7" s="23">
        <v>28762</v>
      </c>
      <c r="G7" s="10">
        <v>23</v>
      </c>
      <c r="H7" s="8">
        <v>27511</v>
      </c>
      <c r="I7" s="13">
        <v>27924</v>
      </c>
      <c r="J7" s="4"/>
      <c r="K7" s="26">
        <v>28734</v>
      </c>
      <c r="L7" s="30">
        <v>31923</v>
      </c>
      <c r="M7" s="48">
        <v>3161</v>
      </c>
      <c r="P7" s="62"/>
      <c r="Q7" s="8"/>
      <c r="R7" s="13"/>
      <c r="S7" s="26"/>
      <c r="T7" s="66"/>
      <c r="V7" s="53"/>
      <c r="X7" s="10">
        <v>23</v>
      </c>
      <c r="Y7" s="8">
        <v>27511</v>
      </c>
      <c r="Z7" s="13">
        <f t="shared" si="0"/>
        <v>28556.418000000001</v>
      </c>
      <c r="AA7" s="26">
        <f t="shared" si="1"/>
        <v>32068.857414000002</v>
      </c>
      <c r="AB7" s="30">
        <f t="shared" si="2"/>
        <v>35917.120303680007</v>
      </c>
      <c r="AC7" s="53">
        <f t="shared" si="3"/>
        <v>8406.1203036800071</v>
      </c>
      <c r="AD7" s="53"/>
    </row>
    <row r="8" spans="1:33" x14ac:dyDescent="0.3">
      <c r="A8" s="32">
        <v>24</v>
      </c>
      <c r="B8" s="6">
        <v>28331</v>
      </c>
      <c r="C8" s="17">
        <v>28331</v>
      </c>
      <c r="D8" s="20" t="s">
        <v>0</v>
      </c>
      <c r="E8" s="23">
        <v>29619</v>
      </c>
      <c r="G8" s="10">
        <v>24</v>
      </c>
      <c r="H8" s="8">
        <v>28331</v>
      </c>
      <c r="I8" s="13">
        <v>28756</v>
      </c>
      <c r="J8" s="3"/>
      <c r="K8" s="27">
        <v>29590</v>
      </c>
      <c r="L8" s="30">
        <v>33274</v>
      </c>
      <c r="M8" s="48">
        <v>3655</v>
      </c>
      <c r="P8" s="62"/>
      <c r="Q8" s="8"/>
      <c r="R8" s="13"/>
      <c r="S8" s="26"/>
      <c r="T8" s="66"/>
      <c r="V8" s="53"/>
      <c r="X8" s="10">
        <v>24</v>
      </c>
      <c r="Y8" s="8">
        <v>28331</v>
      </c>
      <c r="Z8" s="13">
        <f t="shared" si="0"/>
        <v>29407.578000000001</v>
      </c>
      <c r="AA8" s="26">
        <f t="shared" si="1"/>
        <v>33024.710094000002</v>
      </c>
      <c r="AB8" s="30">
        <f t="shared" si="2"/>
        <v>36987.675305280005</v>
      </c>
      <c r="AC8" s="53">
        <f t="shared" si="3"/>
        <v>8656.675305280005</v>
      </c>
      <c r="AD8" s="53"/>
    </row>
    <row r="9" spans="1:33" x14ac:dyDescent="0.3">
      <c r="A9" s="32">
        <v>25</v>
      </c>
      <c r="B9" s="6">
        <v>29176</v>
      </c>
      <c r="C9" s="17">
        <v>29176</v>
      </c>
      <c r="D9" s="19">
        <v>29614</v>
      </c>
      <c r="E9" s="23">
        <v>30502</v>
      </c>
      <c r="G9" s="10">
        <v>25</v>
      </c>
      <c r="H9" s="8">
        <v>29176</v>
      </c>
      <c r="I9" s="13">
        <v>29614</v>
      </c>
      <c r="J9" s="4"/>
      <c r="K9" s="26">
        <v>30473</v>
      </c>
      <c r="L9" s="30">
        <v>33856</v>
      </c>
      <c r="M9" s="48">
        <v>3354</v>
      </c>
      <c r="P9" s="62"/>
      <c r="Q9" s="8"/>
      <c r="R9" s="13"/>
      <c r="S9" s="26"/>
      <c r="T9" s="66"/>
      <c r="V9" s="53"/>
      <c r="X9" s="10">
        <v>25</v>
      </c>
      <c r="Y9" s="8">
        <v>29176</v>
      </c>
      <c r="Z9" s="13">
        <f t="shared" si="0"/>
        <v>30284.688000000002</v>
      </c>
      <c r="AA9" s="26">
        <f t="shared" si="1"/>
        <v>34009.704624000005</v>
      </c>
      <c r="AB9" s="30">
        <f t="shared" si="2"/>
        <v>38090.869178880006</v>
      </c>
      <c r="AC9" s="53">
        <f t="shared" si="3"/>
        <v>8914.8691788800061</v>
      </c>
      <c r="AD9" s="53"/>
    </row>
    <row r="10" spans="1:33" x14ac:dyDescent="0.3">
      <c r="A10" s="32">
        <v>26</v>
      </c>
      <c r="B10" s="6">
        <v>30046</v>
      </c>
      <c r="C10" s="17">
        <v>30046</v>
      </c>
      <c r="D10" s="19">
        <v>30497</v>
      </c>
      <c r="E10" s="23">
        <v>31411</v>
      </c>
      <c r="G10" s="10">
        <v>26</v>
      </c>
      <c r="H10" s="8">
        <v>30046</v>
      </c>
      <c r="I10" s="13">
        <v>30497</v>
      </c>
      <c r="J10" s="3"/>
      <c r="K10" s="26">
        <v>31381</v>
      </c>
      <c r="L10" s="30">
        <v>34864</v>
      </c>
      <c r="M10" s="48">
        <v>3453</v>
      </c>
      <c r="P10" s="62"/>
      <c r="Q10" s="8"/>
      <c r="R10" s="13"/>
      <c r="S10" s="26"/>
      <c r="T10" s="66"/>
      <c r="V10" s="53"/>
      <c r="X10" s="10">
        <v>26</v>
      </c>
      <c r="Y10" s="8">
        <v>30046</v>
      </c>
      <c r="Z10" s="13">
        <f t="shared" si="0"/>
        <v>31187.748</v>
      </c>
      <c r="AA10" s="26">
        <f t="shared" si="1"/>
        <v>35023.841004000002</v>
      </c>
      <c r="AB10" s="30">
        <f t="shared" si="2"/>
        <v>39226.701924480003</v>
      </c>
      <c r="AC10" s="53">
        <f t="shared" si="3"/>
        <v>9180.7019244800031</v>
      </c>
      <c r="AD10" s="53"/>
    </row>
    <row r="11" spans="1:33" x14ac:dyDescent="0.3">
      <c r="A11" s="32">
        <v>27</v>
      </c>
      <c r="B11" s="6">
        <v>30942</v>
      </c>
      <c r="C11" s="17">
        <v>30942</v>
      </c>
      <c r="D11" s="19">
        <v>31406</v>
      </c>
      <c r="E11" s="23">
        <v>32348</v>
      </c>
      <c r="G11" s="10">
        <v>27</v>
      </c>
      <c r="H11" s="8">
        <v>30942</v>
      </c>
      <c r="I11" s="13">
        <v>31406</v>
      </c>
      <c r="J11" s="4"/>
      <c r="K11" s="26">
        <v>32317</v>
      </c>
      <c r="L11" s="30">
        <v>35904</v>
      </c>
      <c r="M11" s="48">
        <v>3556</v>
      </c>
      <c r="P11" s="62"/>
      <c r="Q11" s="8"/>
      <c r="R11" s="13"/>
      <c r="S11" s="26"/>
      <c r="T11" s="66"/>
      <c r="V11" s="53"/>
      <c r="X11" s="10">
        <v>27</v>
      </c>
      <c r="Y11" s="8">
        <v>30942</v>
      </c>
      <c r="Z11" s="13">
        <f t="shared" si="0"/>
        <v>32117.796000000002</v>
      </c>
      <c r="AA11" s="26">
        <f t="shared" si="1"/>
        <v>36068.284908000001</v>
      </c>
      <c r="AB11" s="30">
        <f t="shared" si="2"/>
        <v>40396.479096960007</v>
      </c>
      <c r="AC11" s="53">
        <f t="shared" si="3"/>
        <v>9454.4790969600072</v>
      </c>
      <c r="AD11" s="53"/>
    </row>
    <row r="12" spans="1:33" x14ac:dyDescent="0.3">
      <c r="A12" s="32">
        <v>28</v>
      </c>
      <c r="B12" s="6">
        <v>31865</v>
      </c>
      <c r="C12" s="17">
        <v>31865</v>
      </c>
      <c r="D12" s="19">
        <v>32344</v>
      </c>
      <c r="E12" s="23">
        <v>33314</v>
      </c>
      <c r="G12" s="10">
        <v>28</v>
      </c>
      <c r="H12" s="8">
        <v>31865</v>
      </c>
      <c r="I12" s="13">
        <v>32343</v>
      </c>
      <c r="J12" s="3"/>
      <c r="K12" s="26">
        <v>33281</v>
      </c>
      <c r="L12" s="30">
        <v>36975</v>
      </c>
      <c r="M12" s="48">
        <v>3661</v>
      </c>
      <c r="P12" s="62"/>
      <c r="Q12" s="8"/>
      <c r="R12" s="13"/>
      <c r="S12" s="26"/>
      <c r="T12" s="66"/>
      <c r="V12" s="53"/>
      <c r="X12" s="10">
        <v>28</v>
      </c>
      <c r="Y12" s="8">
        <v>31865</v>
      </c>
      <c r="Z12" s="13">
        <f t="shared" si="0"/>
        <v>33075.870000000003</v>
      </c>
      <c r="AA12" s="26">
        <f t="shared" si="1"/>
        <v>37144.202010000001</v>
      </c>
      <c r="AB12" s="30">
        <f t="shared" si="2"/>
        <v>41601.506251200008</v>
      </c>
      <c r="AC12" s="53">
        <f t="shared" si="3"/>
        <v>9736.5062512000077</v>
      </c>
      <c r="AD12" s="53"/>
    </row>
    <row r="13" spans="1:33" x14ac:dyDescent="0.3">
      <c r="A13" s="32">
        <v>29</v>
      </c>
      <c r="B13" s="6">
        <v>32816</v>
      </c>
      <c r="C13" s="17">
        <v>32816</v>
      </c>
      <c r="D13" s="19">
        <v>33309</v>
      </c>
      <c r="E13" s="23">
        <v>34308</v>
      </c>
      <c r="G13" s="10">
        <v>29</v>
      </c>
      <c r="H13" s="8">
        <v>32816</v>
      </c>
      <c r="I13" s="13">
        <v>33308</v>
      </c>
      <c r="J13" s="4"/>
      <c r="K13" s="26">
        <v>34274</v>
      </c>
      <c r="L13" s="30">
        <v>38078</v>
      </c>
      <c r="M13" s="48">
        <v>3770</v>
      </c>
      <c r="P13" s="62"/>
      <c r="Q13" s="8"/>
      <c r="R13" s="13"/>
      <c r="S13" s="26"/>
      <c r="T13" s="66"/>
      <c r="V13" s="53"/>
      <c r="X13" s="10">
        <v>29</v>
      </c>
      <c r="Y13" s="8">
        <v>32816</v>
      </c>
      <c r="Z13" s="13">
        <f t="shared" si="0"/>
        <v>34063.008000000002</v>
      </c>
      <c r="AA13" s="26">
        <f t="shared" si="1"/>
        <v>38252.757984000003</v>
      </c>
      <c r="AB13" s="30">
        <f t="shared" si="2"/>
        <v>42843.088942080009</v>
      </c>
      <c r="AC13" s="53">
        <f t="shared" si="3"/>
        <v>10027.088942080009</v>
      </c>
      <c r="AD13" s="53"/>
    </row>
    <row r="14" spans="1:33" x14ac:dyDescent="0.3">
      <c r="A14" s="32">
        <v>30</v>
      </c>
      <c r="B14" s="6">
        <v>33797</v>
      </c>
      <c r="C14" s="17">
        <v>33797</v>
      </c>
      <c r="D14" s="19">
        <v>34304</v>
      </c>
      <c r="E14" s="23">
        <v>35333</v>
      </c>
      <c r="G14" s="10">
        <v>30</v>
      </c>
      <c r="H14" s="8">
        <v>33797</v>
      </c>
      <c r="I14" s="13">
        <v>34274</v>
      </c>
      <c r="J14" s="3"/>
      <c r="K14" s="26">
        <v>35268</v>
      </c>
      <c r="L14" s="30">
        <v>39183</v>
      </c>
      <c r="M14" s="48">
        <v>3850</v>
      </c>
      <c r="P14" s="62"/>
      <c r="Q14" s="8"/>
      <c r="R14" s="13"/>
      <c r="S14" s="26"/>
      <c r="T14" s="66"/>
      <c r="V14" s="53"/>
      <c r="X14" s="10">
        <v>30</v>
      </c>
      <c r="Y14" s="8">
        <v>33797</v>
      </c>
      <c r="Z14" s="13">
        <f t="shared" si="0"/>
        <v>35081.286</v>
      </c>
      <c r="AA14" s="26">
        <f t="shared" si="1"/>
        <v>39396.284178000002</v>
      </c>
      <c r="AB14" s="30">
        <f t="shared" si="2"/>
        <v>44123.838279360003</v>
      </c>
      <c r="AC14" s="53">
        <f t="shared" si="3"/>
        <v>10326.838279360003</v>
      </c>
      <c r="AD14" s="53"/>
    </row>
    <row r="15" spans="1:33" x14ac:dyDescent="0.3">
      <c r="A15" s="32">
        <v>31</v>
      </c>
      <c r="B15" s="6">
        <v>34804</v>
      </c>
      <c r="C15" s="17">
        <v>34804</v>
      </c>
      <c r="D15" s="19">
        <v>35326</v>
      </c>
      <c r="E15" s="23">
        <v>36386</v>
      </c>
      <c r="G15" s="10">
        <v>31</v>
      </c>
      <c r="H15" s="8">
        <v>34804</v>
      </c>
      <c r="I15" s="13">
        <v>35326</v>
      </c>
      <c r="J15" s="4"/>
      <c r="K15" s="26">
        <v>36350</v>
      </c>
      <c r="L15" s="30">
        <v>40385</v>
      </c>
      <c r="M15" s="48">
        <v>3999</v>
      </c>
      <c r="P15" s="62"/>
      <c r="Q15" s="8"/>
      <c r="R15" s="13"/>
      <c r="S15" s="26"/>
      <c r="T15" s="66"/>
      <c r="V15" s="53"/>
      <c r="X15" s="10">
        <v>31</v>
      </c>
      <c r="Y15" s="8">
        <v>34804</v>
      </c>
      <c r="Z15" s="13">
        <f t="shared" si="0"/>
        <v>36126.552000000003</v>
      </c>
      <c r="AA15" s="26">
        <f t="shared" si="1"/>
        <v>40570.117896000003</v>
      </c>
      <c r="AB15" s="30">
        <f t="shared" si="2"/>
        <v>45438.532043520005</v>
      </c>
      <c r="AC15" s="53">
        <f t="shared" si="3"/>
        <v>10634.532043520005</v>
      </c>
      <c r="AD15" s="53"/>
    </row>
    <row r="16" spans="1:33" x14ac:dyDescent="0.3">
      <c r="A16" s="32">
        <v>32</v>
      </c>
      <c r="B16" s="6">
        <v>35845</v>
      </c>
      <c r="C16" s="17">
        <v>35845</v>
      </c>
      <c r="D16" s="19">
        <v>36382</v>
      </c>
      <c r="E16" s="23">
        <v>37474</v>
      </c>
      <c r="G16" s="10">
        <v>32</v>
      </c>
      <c r="H16" s="8">
        <v>35845</v>
      </c>
      <c r="I16" s="13">
        <v>36386</v>
      </c>
      <c r="J16" s="3"/>
      <c r="K16" s="26">
        <v>37441</v>
      </c>
      <c r="L16" s="30">
        <v>41597</v>
      </c>
      <c r="M16" s="48">
        <v>4123</v>
      </c>
      <c r="P16" s="62"/>
      <c r="Q16" s="8"/>
      <c r="R16" s="13"/>
      <c r="S16" s="26"/>
      <c r="T16" s="66"/>
      <c r="V16" s="53"/>
      <c r="X16" s="10">
        <v>32</v>
      </c>
      <c r="Y16" s="8">
        <v>35845</v>
      </c>
      <c r="Z16" s="13">
        <f t="shared" si="0"/>
        <v>37207.11</v>
      </c>
      <c r="AA16" s="26">
        <f t="shared" si="1"/>
        <v>41783.58453</v>
      </c>
      <c r="AB16" s="30">
        <f t="shared" si="2"/>
        <v>46797.614673600001</v>
      </c>
      <c r="AC16" s="53">
        <f t="shared" si="3"/>
        <v>10952.614673600001</v>
      </c>
      <c r="AD16" s="53"/>
    </row>
    <row r="17" spans="1:30" x14ac:dyDescent="0.3">
      <c r="A17" s="32">
        <v>33</v>
      </c>
      <c r="B17" s="6">
        <v>36914</v>
      </c>
      <c r="C17" s="17">
        <v>36914</v>
      </c>
      <c r="D17" s="19">
        <v>37467</v>
      </c>
      <c r="E17" s="23">
        <v>38592</v>
      </c>
      <c r="G17" s="10">
        <v>33</v>
      </c>
      <c r="H17" s="8">
        <v>36914</v>
      </c>
      <c r="I17" s="13">
        <v>37468</v>
      </c>
      <c r="J17" s="4"/>
      <c r="K17" s="26">
        <v>38555</v>
      </c>
      <c r="L17" s="30">
        <v>42835</v>
      </c>
      <c r="M17" s="48">
        <v>4243</v>
      </c>
      <c r="P17" s="62"/>
      <c r="Q17" s="8"/>
      <c r="R17" s="13"/>
      <c r="S17" s="26"/>
      <c r="T17" s="66"/>
      <c r="V17" s="53"/>
      <c r="X17" s="10">
        <v>33</v>
      </c>
      <c r="Y17" s="8">
        <v>36914</v>
      </c>
      <c r="Z17" s="13">
        <f t="shared" si="0"/>
        <v>38316.732000000004</v>
      </c>
      <c r="AA17" s="26">
        <f t="shared" si="1"/>
        <v>43029.690036000007</v>
      </c>
      <c r="AB17" s="30">
        <f t="shared" si="2"/>
        <v>48193.252840320012</v>
      </c>
      <c r="AC17" s="53">
        <f t="shared" si="3"/>
        <v>11279.252840320012</v>
      </c>
      <c r="AD17" s="53"/>
    </row>
    <row r="18" spans="1:30" x14ac:dyDescent="0.3">
      <c r="A18" s="32">
        <v>34</v>
      </c>
      <c r="B18" s="6">
        <v>38017</v>
      </c>
      <c r="C18" s="17">
        <v>38017</v>
      </c>
      <c r="D18" s="19">
        <v>38587</v>
      </c>
      <c r="E18" s="23">
        <v>39745</v>
      </c>
      <c r="G18" s="10">
        <v>34</v>
      </c>
      <c r="H18" s="8">
        <v>38017</v>
      </c>
      <c r="I18" s="13">
        <v>38587</v>
      </c>
      <c r="J18" s="3"/>
      <c r="K18" s="26">
        <v>39706</v>
      </c>
      <c r="L18" s="30">
        <v>44113</v>
      </c>
      <c r="M18" s="48">
        <v>4368</v>
      </c>
      <c r="P18" s="62"/>
      <c r="Q18" s="8"/>
      <c r="R18" s="13"/>
      <c r="S18" s="26"/>
      <c r="T18" s="66"/>
      <c r="V18" s="53"/>
      <c r="X18" s="10">
        <v>34</v>
      </c>
      <c r="Y18" s="8">
        <v>38017</v>
      </c>
      <c r="Z18" s="13">
        <f t="shared" si="0"/>
        <v>39461.646000000001</v>
      </c>
      <c r="AA18" s="26">
        <f t="shared" si="1"/>
        <v>44315.428458000002</v>
      </c>
      <c r="AB18" s="30">
        <f t="shared" si="2"/>
        <v>49633.279872960004</v>
      </c>
      <c r="AC18" s="53">
        <f t="shared" si="3"/>
        <v>11616.279872960004</v>
      </c>
      <c r="AD18" s="53"/>
    </row>
    <row r="19" spans="1:30" x14ac:dyDescent="0.3">
      <c r="A19" s="32">
        <v>35</v>
      </c>
      <c r="B19" s="6">
        <v>39152</v>
      </c>
      <c r="C19" s="17">
        <v>39152</v>
      </c>
      <c r="D19" s="19">
        <v>39739</v>
      </c>
      <c r="E19" s="23">
        <v>40931</v>
      </c>
      <c r="G19" s="10">
        <v>35</v>
      </c>
      <c r="H19" s="8">
        <v>39152</v>
      </c>
      <c r="I19" s="13">
        <v>39739</v>
      </c>
      <c r="J19" s="4"/>
      <c r="K19" s="26">
        <v>40891</v>
      </c>
      <c r="L19" s="30">
        <v>45430</v>
      </c>
      <c r="M19" s="48">
        <v>4499</v>
      </c>
      <c r="P19" s="62"/>
      <c r="Q19" s="8"/>
      <c r="R19" s="13"/>
      <c r="S19" s="26"/>
      <c r="T19" s="66"/>
      <c r="V19" s="53"/>
      <c r="X19" s="10">
        <v>35</v>
      </c>
      <c r="Y19" s="8">
        <v>39152</v>
      </c>
      <c r="Z19" s="13">
        <f t="shared" si="0"/>
        <v>40639.775999999998</v>
      </c>
      <c r="AA19" s="26">
        <f t="shared" si="1"/>
        <v>45638.468448</v>
      </c>
      <c r="AB19" s="30">
        <f t="shared" si="2"/>
        <v>51115.084661760004</v>
      </c>
      <c r="AC19" s="53">
        <f t="shared" si="3"/>
        <v>11963.084661760004</v>
      </c>
      <c r="AD19" s="53"/>
    </row>
    <row r="20" spans="1:30" x14ac:dyDescent="0.3">
      <c r="A20" s="32">
        <v>36</v>
      </c>
      <c r="B20" s="6">
        <v>40322</v>
      </c>
      <c r="C20" s="17">
        <v>40322</v>
      </c>
      <c r="D20" s="19">
        <v>40927</v>
      </c>
      <c r="E20" s="23">
        <v>42155</v>
      </c>
      <c r="G20" s="10">
        <v>36</v>
      </c>
      <c r="H20" s="8">
        <v>40322</v>
      </c>
      <c r="I20" s="13">
        <v>40926</v>
      </c>
      <c r="J20" s="3"/>
      <c r="K20" s="26">
        <v>42113</v>
      </c>
      <c r="L20" s="30">
        <v>46786</v>
      </c>
      <c r="M20" s="48">
        <v>4631</v>
      </c>
      <c r="P20" s="62"/>
      <c r="Q20" s="8"/>
      <c r="R20" s="13"/>
      <c r="S20" s="26"/>
      <c r="T20" s="66"/>
      <c r="V20" s="53"/>
      <c r="X20" s="10">
        <v>36</v>
      </c>
      <c r="Y20" s="8">
        <v>40322</v>
      </c>
      <c r="Z20" s="13">
        <f t="shared" si="0"/>
        <v>41854.236000000004</v>
      </c>
      <c r="AA20" s="26">
        <f t="shared" si="1"/>
        <v>47002.307028000003</v>
      </c>
      <c r="AB20" s="30">
        <f t="shared" si="2"/>
        <v>52642.58387136001</v>
      </c>
      <c r="AC20" s="53">
        <f t="shared" si="3"/>
        <v>12320.58387136001</v>
      </c>
      <c r="AD20" s="53"/>
    </row>
    <row r="21" spans="1:30" x14ac:dyDescent="0.3">
      <c r="A21" s="32">
        <v>37</v>
      </c>
      <c r="B21" s="6">
        <v>41526</v>
      </c>
      <c r="C21" s="17">
        <v>41526</v>
      </c>
      <c r="D21" s="19">
        <v>42149</v>
      </c>
      <c r="E21" s="23">
        <v>43414</v>
      </c>
      <c r="G21" s="10">
        <v>37</v>
      </c>
      <c r="H21" s="8">
        <v>41526</v>
      </c>
      <c r="I21" s="13">
        <v>42149</v>
      </c>
      <c r="J21" s="4"/>
      <c r="K21" s="26">
        <v>43371</v>
      </c>
      <c r="L21" s="30">
        <v>48185</v>
      </c>
      <c r="M21" s="48">
        <v>4771</v>
      </c>
      <c r="P21" s="62"/>
      <c r="Q21" s="8"/>
      <c r="R21" s="13"/>
      <c r="S21" s="26"/>
      <c r="T21" s="66"/>
      <c r="V21" s="53"/>
      <c r="X21" s="10">
        <v>37</v>
      </c>
      <c r="Y21" s="8">
        <v>41526</v>
      </c>
      <c r="Z21" s="13">
        <f t="shared" si="0"/>
        <v>43103.988000000005</v>
      </c>
      <c r="AA21" s="26">
        <f t="shared" si="1"/>
        <v>48405.778524000008</v>
      </c>
      <c r="AB21" s="30">
        <f t="shared" si="2"/>
        <v>54214.471946880018</v>
      </c>
      <c r="AC21" s="53">
        <f t="shared" si="3"/>
        <v>12688.471946880018</v>
      </c>
      <c r="AD21" s="53"/>
    </row>
    <row r="22" spans="1:30" x14ac:dyDescent="0.3">
      <c r="A22" s="32">
        <v>38</v>
      </c>
      <c r="B22" s="6">
        <v>42793</v>
      </c>
      <c r="C22" s="17">
        <v>42793</v>
      </c>
      <c r="D22" s="19">
        <v>43434</v>
      </c>
      <c r="E22" s="23">
        <v>44737</v>
      </c>
      <c r="G22" s="10">
        <v>38</v>
      </c>
      <c r="H22" s="8">
        <v>42793</v>
      </c>
      <c r="I22" s="13">
        <v>42781</v>
      </c>
      <c r="J22" s="3"/>
      <c r="K22" s="26">
        <v>44022</v>
      </c>
      <c r="L22" s="30">
        <v>48908</v>
      </c>
      <c r="M22" s="48">
        <v>4171</v>
      </c>
      <c r="P22" s="62"/>
      <c r="Q22" s="8"/>
      <c r="R22" s="13"/>
      <c r="S22" s="26"/>
      <c r="T22" s="66"/>
      <c r="V22" s="53"/>
      <c r="X22" s="10">
        <v>38</v>
      </c>
      <c r="Y22" s="8">
        <v>42793</v>
      </c>
      <c r="Z22" s="13">
        <f t="shared" si="0"/>
        <v>44419.133999999998</v>
      </c>
      <c r="AA22" s="26">
        <f t="shared" si="1"/>
        <v>49882.687482000001</v>
      </c>
      <c r="AB22" s="30">
        <f t="shared" si="2"/>
        <v>55868.60997984001</v>
      </c>
      <c r="AC22" s="53">
        <f t="shared" si="3"/>
        <v>13075.60997984001</v>
      </c>
      <c r="AD22" s="53"/>
    </row>
    <row r="23" spans="1:30" x14ac:dyDescent="0.3">
      <c r="A23" s="32">
        <v>39</v>
      </c>
      <c r="B23" s="6">
        <v>44046</v>
      </c>
      <c r="C23" s="17">
        <v>44046</v>
      </c>
      <c r="D23" s="19">
        <v>44706</v>
      </c>
      <c r="E23" s="23">
        <v>46047</v>
      </c>
      <c r="G23" s="10">
        <v>39</v>
      </c>
      <c r="H23" s="8">
        <v>44046</v>
      </c>
      <c r="I23" s="13">
        <v>43423</v>
      </c>
      <c r="J23" s="4"/>
      <c r="K23" s="26">
        <v>44682</v>
      </c>
      <c r="L23" s="30">
        <v>49642</v>
      </c>
      <c r="M23" s="48">
        <v>3595</v>
      </c>
      <c r="P23" s="62"/>
      <c r="Q23" s="8"/>
      <c r="R23" s="13"/>
      <c r="S23" s="26"/>
      <c r="T23" s="66"/>
      <c r="V23" s="53"/>
      <c r="X23" s="10">
        <v>39</v>
      </c>
      <c r="Y23" s="8">
        <v>44046</v>
      </c>
      <c r="Z23" s="13">
        <f t="shared" si="0"/>
        <v>45719.748</v>
      </c>
      <c r="AA23" s="26">
        <f t="shared" si="1"/>
        <v>51343.277003999996</v>
      </c>
      <c r="AB23" s="30">
        <f t="shared" si="2"/>
        <v>57504.470244479999</v>
      </c>
      <c r="AC23" s="53">
        <f t="shared" si="3"/>
        <v>13458.470244479999</v>
      </c>
      <c r="AD23" s="53"/>
    </row>
    <row r="24" spans="1:30" x14ac:dyDescent="0.3">
      <c r="A24" s="32">
        <v>40</v>
      </c>
      <c r="B24" s="6">
        <v>45361</v>
      </c>
      <c r="C24" s="17">
        <v>45361</v>
      </c>
      <c r="D24" s="19">
        <v>46042</v>
      </c>
      <c r="E24" s="23">
        <v>47423</v>
      </c>
      <c r="G24" s="10">
        <v>40</v>
      </c>
      <c r="H24" s="8">
        <v>45361</v>
      </c>
      <c r="I24" s="13">
        <v>46041</v>
      </c>
      <c r="J24" s="3"/>
      <c r="K24" s="26">
        <v>47376</v>
      </c>
      <c r="L24" s="30">
        <v>52635</v>
      </c>
      <c r="M24" s="48">
        <v>5212</v>
      </c>
      <c r="P24" s="62"/>
      <c r="Q24" s="8"/>
      <c r="R24" s="13"/>
      <c r="S24" s="26"/>
      <c r="T24" s="66"/>
      <c r="V24" s="53"/>
      <c r="X24" s="10">
        <v>40</v>
      </c>
      <c r="Y24" s="8">
        <v>45361</v>
      </c>
      <c r="Z24" s="13">
        <f t="shared" si="0"/>
        <v>47084.718000000001</v>
      </c>
      <c r="AA24" s="26">
        <f t="shared" si="1"/>
        <v>52876.138314000003</v>
      </c>
      <c r="AB24" s="30">
        <f t="shared" si="2"/>
        <v>59221.274911680011</v>
      </c>
      <c r="AC24" s="53">
        <f t="shared" si="3"/>
        <v>13860.274911680011</v>
      </c>
      <c r="AD24" s="53"/>
    </row>
    <row r="25" spans="1:30" x14ac:dyDescent="0.3">
      <c r="A25" s="32">
        <v>41</v>
      </c>
      <c r="B25" s="6">
        <v>46718</v>
      </c>
      <c r="C25" s="17">
        <v>46718</v>
      </c>
      <c r="D25" s="19">
        <v>47419</v>
      </c>
      <c r="E25" s="23">
        <v>48841</v>
      </c>
      <c r="G25" s="10">
        <v>41</v>
      </c>
      <c r="H25" s="8">
        <v>46718</v>
      </c>
      <c r="I25" s="13">
        <v>47419</v>
      </c>
      <c r="J25" s="4"/>
      <c r="K25" s="26">
        <v>48794</v>
      </c>
      <c r="L25" s="30">
        <v>54210</v>
      </c>
      <c r="M25" s="48">
        <v>5369</v>
      </c>
      <c r="P25" s="62"/>
      <c r="Q25" s="8"/>
      <c r="R25" s="13"/>
      <c r="S25" s="26"/>
      <c r="T25" s="66"/>
      <c r="V25" s="53"/>
      <c r="X25" s="10">
        <v>41</v>
      </c>
      <c r="Y25" s="8">
        <v>46718</v>
      </c>
      <c r="Z25" s="13">
        <f t="shared" si="0"/>
        <v>48493.284</v>
      </c>
      <c r="AA25" s="26">
        <f t="shared" si="1"/>
        <v>54457.957931999998</v>
      </c>
      <c r="AB25" s="30">
        <f t="shared" si="2"/>
        <v>60992.912883840007</v>
      </c>
      <c r="AC25" s="53">
        <f t="shared" si="3"/>
        <v>14274.912883840007</v>
      </c>
      <c r="AD25" s="53"/>
    </row>
    <row r="26" spans="1:30" x14ac:dyDescent="0.3">
      <c r="A26" s="32">
        <v>42</v>
      </c>
      <c r="B26" s="6">
        <v>48114</v>
      </c>
      <c r="C26" s="17">
        <v>48114</v>
      </c>
      <c r="D26" s="19">
        <v>48835</v>
      </c>
      <c r="E26" s="23">
        <v>50300</v>
      </c>
      <c r="G26" s="10">
        <v>42</v>
      </c>
      <c r="H26" s="8">
        <v>48114</v>
      </c>
      <c r="I26" s="13">
        <v>48836</v>
      </c>
      <c r="J26" s="3"/>
      <c r="K26" s="26">
        <v>50252</v>
      </c>
      <c r="L26" s="30">
        <v>55830</v>
      </c>
      <c r="M26" s="48">
        <v>5530</v>
      </c>
      <c r="P26" s="62"/>
      <c r="Q26" s="8"/>
      <c r="R26" s="13"/>
      <c r="S26" s="26"/>
      <c r="T26" s="66"/>
      <c r="V26" s="53"/>
      <c r="X26" s="10">
        <v>42</v>
      </c>
      <c r="Y26" s="8">
        <v>48114</v>
      </c>
      <c r="Z26" s="13">
        <f t="shared" si="0"/>
        <v>49942.332000000002</v>
      </c>
      <c r="AA26" s="26">
        <f t="shared" si="1"/>
        <v>56085.238836000004</v>
      </c>
      <c r="AB26" s="30">
        <f t="shared" si="2"/>
        <v>62815.467496320009</v>
      </c>
      <c r="AC26" s="53">
        <f t="shared" si="3"/>
        <v>14701.467496320009</v>
      </c>
      <c r="AD26" s="53"/>
    </row>
    <row r="27" spans="1:30" x14ac:dyDescent="0.3">
      <c r="A27" s="32">
        <v>43</v>
      </c>
      <c r="B27" s="6">
        <v>49553</v>
      </c>
      <c r="C27" s="17">
        <v>49553</v>
      </c>
      <c r="D27" s="21">
        <v>50296</v>
      </c>
      <c r="E27" s="23">
        <v>51805</v>
      </c>
      <c r="G27" s="10">
        <v>43</v>
      </c>
      <c r="H27" s="8">
        <v>49553</v>
      </c>
      <c r="I27" s="13">
        <v>50296</v>
      </c>
      <c r="J27" s="4"/>
      <c r="K27" s="28">
        <v>51755</v>
      </c>
      <c r="L27" s="30">
        <v>57500</v>
      </c>
      <c r="M27" s="48">
        <v>5695</v>
      </c>
      <c r="P27" s="62"/>
      <c r="Q27" s="8"/>
      <c r="R27" s="13"/>
      <c r="S27" s="26"/>
      <c r="T27" s="66"/>
      <c r="V27" s="53"/>
      <c r="X27" s="10">
        <v>43</v>
      </c>
      <c r="Y27" s="8">
        <v>49553</v>
      </c>
      <c r="Z27" s="13">
        <f t="shared" si="0"/>
        <v>51436.014000000003</v>
      </c>
      <c r="AA27" s="26">
        <f t="shared" si="1"/>
        <v>57762.643722000001</v>
      </c>
      <c r="AB27" s="30">
        <f t="shared" si="2"/>
        <v>64694.160968640004</v>
      </c>
      <c r="AC27" s="53">
        <f t="shared" si="3"/>
        <v>15141.160968640004</v>
      </c>
      <c r="AD27" s="53"/>
    </row>
    <row r="28" spans="1:30" x14ac:dyDescent="0.3">
      <c r="A28" s="32">
        <v>44</v>
      </c>
      <c r="B28" s="6">
        <v>51034</v>
      </c>
      <c r="C28" s="17">
        <v>51034</v>
      </c>
      <c r="D28" s="19">
        <v>51799</v>
      </c>
      <c r="E28" s="23">
        <v>53353</v>
      </c>
      <c r="G28" s="10">
        <v>44</v>
      </c>
      <c r="H28" s="8">
        <v>51034</v>
      </c>
      <c r="I28" s="13">
        <v>51799</v>
      </c>
      <c r="J28" s="3"/>
      <c r="K28" s="26">
        <v>53301</v>
      </c>
      <c r="L28" s="30">
        <v>59217</v>
      </c>
      <c r="M28" s="48">
        <v>5864</v>
      </c>
      <c r="P28" s="62"/>
      <c r="Q28" s="8"/>
      <c r="R28" s="13"/>
      <c r="S28" s="26"/>
      <c r="T28" s="66"/>
      <c r="V28" s="53"/>
      <c r="X28" s="10">
        <v>44</v>
      </c>
      <c r="Y28" s="8">
        <v>51034</v>
      </c>
      <c r="Z28" s="13">
        <f t="shared" si="0"/>
        <v>52973.292000000001</v>
      </c>
      <c r="AA28" s="26">
        <f t="shared" si="1"/>
        <v>59489.006915999998</v>
      </c>
      <c r="AB28" s="30">
        <f t="shared" si="2"/>
        <v>66627.687745920004</v>
      </c>
      <c r="AC28" s="53">
        <f t="shared" si="3"/>
        <v>15593.687745920004</v>
      </c>
      <c r="AD28" s="53"/>
    </row>
    <row r="29" spans="1:30" x14ac:dyDescent="0.3">
      <c r="A29" s="32">
        <v>45</v>
      </c>
      <c r="B29" s="6">
        <v>52559</v>
      </c>
      <c r="C29" s="17">
        <v>52559</v>
      </c>
      <c r="D29" s="19">
        <v>53348</v>
      </c>
      <c r="E29" s="23">
        <v>54949</v>
      </c>
      <c r="G29" s="10">
        <v>45</v>
      </c>
      <c r="H29" s="8">
        <v>52559</v>
      </c>
      <c r="I29" s="13">
        <v>53347</v>
      </c>
      <c r="J29" s="4"/>
      <c r="K29" s="26">
        <v>54894</v>
      </c>
      <c r="L29" s="30">
        <v>60654</v>
      </c>
      <c r="M29" s="48">
        <v>5705</v>
      </c>
      <c r="P29" s="62"/>
      <c r="Q29" s="8"/>
      <c r="R29" s="13"/>
      <c r="S29" s="26"/>
      <c r="T29" s="66"/>
      <c r="V29" s="53"/>
      <c r="X29" s="10">
        <v>45</v>
      </c>
      <c r="Y29" s="8">
        <v>52559</v>
      </c>
      <c r="Z29" s="13">
        <f t="shared" si="0"/>
        <v>54556.241999999998</v>
      </c>
      <c r="AA29" s="26">
        <f t="shared" si="1"/>
        <v>61266.659765999997</v>
      </c>
      <c r="AB29" s="30">
        <f t="shared" si="2"/>
        <v>68618.658937920001</v>
      </c>
      <c r="AC29" s="53">
        <f t="shared" si="3"/>
        <v>16059.658937920001</v>
      </c>
      <c r="AD29" s="53"/>
    </row>
    <row r="30" spans="1:30" x14ac:dyDescent="0.3">
      <c r="A30" s="32">
        <v>46</v>
      </c>
      <c r="B30" s="6">
        <v>54131</v>
      </c>
      <c r="C30" s="17">
        <v>54131</v>
      </c>
      <c r="D30" s="19">
        <v>54943</v>
      </c>
      <c r="E30" s="23">
        <v>56592</v>
      </c>
      <c r="G30" s="10">
        <v>46</v>
      </c>
      <c r="H30" s="8">
        <v>54131</v>
      </c>
      <c r="I30" s="13">
        <v>54942</v>
      </c>
      <c r="J30" s="3"/>
      <c r="K30" s="26">
        <v>56535</v>
      </c>
      <c r="L30" s="30">
        <v>62810</v>
      </c>
      <c r="M30" s="48">
        <v>6218</v>
      </c>
      <c r="P30" s="62"/>
      <c r="Q30" s="8"/>
      <c r="R30" s="13"/>
      <c r="S30" s="26"/>
      <c r="T30" s="66"/>
      <c r="V30" s="53"/>
      <c r="X30" s="10">
        <v>46</v>
      </c>
      <c r="Y30" s="8">
        <v>54131</v>
      </c>
      <c r="Z30" s="13">
        <f t="shared" si="0"/>
        <v>56187.978000000003</v>
      </c>
      <c r="AA30" s="26">
        <f t="shared" si="1"/>
        <v>63099.099294</v>
      </c>
      <c r="AB30" s="30">
        <f t="shared" si="2"/>
        <v>70670.991209280008</v>
      </c>
      <c r="AC30" s="53">
        <f t="shared" si="3"/>
        <v>16539.991209280008</v>
      </c>
      <c r="AD30" s="53"/>
    </row>
    <row r="31" spans="1:30" x14ac:dyDescent="0.3">
      <c r="A31" s="32">
        <v>47</v>
      </c>
      <c r="B31" s="6">
        <v>55751</v>
      </c>
      <c r="C31" s="17">
        <v>55751</v>
      </c>
      <c r="D31" s="19">
        <v>56587</v>
      </c>
      <c r="E31" s="23">
        <v>58284</v>
      </c>
      <c r="G31" s="10">
        <v>47</v>
      </c>
      <c r="H31" s="8">
        <v>55751</v>
      </c>
      <c r="I31" s="13">
        <v>56587</v>
      </c>
      <c r="J31" s="4"/>
      <c r="K31" s="26">
        <v>58175</v>
      </c>
      <c r="L31" s="30">
        <v>64632</v>
      </c>
      <c r="M31" s="48">
        <v>6348</v>
      </c>
      <c r="P31" s="62"/>
      <c r="Q31" s="8"/>
      <c r="R31" s="13"/>
      <c r="S31" s="26"/>
      <c r="T31" s="66"/>
      <c r="V31" s="53"/>
      <c r="X31" s="10">
        <v>47</v>
      </c>
      <c r="Y31" s="8">
        <v>55751</v>
      </c>
      <c r="Z31" s="13">
        <f t="shared" si="0"/>
        <v>57869.538</v>
      </c>
      <c r="AA31" s="26">
        <f t="shared" si="1"/>
        <v>64987.491174000003</v>
      </c>
      <c r="AB31" s="30">
        <f t="shared" si="2"/>
        <v>72785.990114880013</v>
      </c>
      <c r="AC31" s="53">
        <f t="shared" si="3"/>
        <v>17034.990114880013</v>
      </c>
      <c r="AD31" s="53"/>
    </row>
    <row r="32" spans="1:30" x14ac:dyDescent="0.3">
      <c r="A32" s="32">
        <v>48</v>
      </c>
      <c r="B32" s="6">
        <v>57418</v>
      </c>
      <c r="C32" s="17">
        <v>57418</v>
      </c>
      <c r="D32" s="19">
        <v>58279</v>
      </c>
      <c r="E32" s="23">
        <v>60027</v>
      </c>
      <c r="G32" s="10">
        <v>48</v>
      </c>
      <c r="H32" s="8">
        <v>57418</v>
      </c>
      <c r="I32" s="13">
        <v>58279</v>
      </c>
      <c r="J32" s="3"/>
      <c r="K32" s="26">
        <v>59969</v>
      </c>
      <c r="L32" s="30">
        <v>66626</v>
      </c>
      <c r="M32" s="48">
        <v>6599</v>
      </c>
      <c r="P32" s="62"/>
      <c r="Q32" s="8"/>
      <c r="R32" s="13"/>
      <c r="S32" s="26"/>
      <c r="T32" s="66"/>
      <c r="V32" s="53"/>
      <c r="X32" s="10">
        <v>48</v>
      </c>
      <c r="Y32" s="8">
        <v>57418</v>
      </c>
      <c r="Z32" s="13">
        <f t="shared" si="0"/>
        <v>59599.884000000005</v>
      </c>
      <c r="AA32" s="26">
        <f t="shared" si="1"/>
        <v>66930.669732000009</v>
      </c>
      <c r="AB32" s="30">
        <f t="shared" si="2"/>
        <v>74962.350099840012</v>
      </c>
      <c r="AC32" s="53">
        <f t="shared" si="3"/>
        <v>17544.350099840012</v>
      </c>
      <c r="AD32" s="53"/>
    </row>
    <row r="33" spans="1:30" x14ac:dyDescent="0.3">
      <c r="A33" s="32">
        <v>49</v>
      </c>
      <c r="B33" s="6">
        <v>59135</v>
      </c>
      <c r="C33" s="17">
        <v>59135</v>
      </c>
      <c r="D33" s="19">
        <v>60022</v>
      </c>
      <c r="E33" s="23">
        <v>61823</v>
      </c>
      <c r="G33" s="10">
        <v>49</v>
      </c>
      <c r="H33" s="8">
        <v>59135</v>
      </c>
      <c r="I33" s="13">
        <v>60022</v>
      </c>
      <c r="J33" s="4"/>
      <c r="K33" s="26">
        <v>61742</v>
      </c>
      <c r="L33" s="30">
        <v>68595</v>
      </c>
      <c r="M33" s="48">
        <v>6772</v>
      </c>
      <c r="P33" s="62"/>
      <c r="Q33" s="8"/>
      <c r="R33" s="13"/>
      <c r="S33" s="26"/>
      <c r="T33" s="66"/>
      <c r="V33" s="53"/>
      <c r="X33" s="10">
        <v>49</v>
      </c>
      <c r="Y33" s="8">
        <v>59135</v>
      </c>
      <c r="Z33" s="13">
        <f t="shared" si="0"/>
        <v>61382.130000000005</v>
      </c>
      <c r="AA33" s="26">
        <f t="shared" si="1"/>
        <v>68932.131990000009</v>
      </c>
      <c r="AB33" s="30">
        <f t="shared" si="2"/>
        <v>77203.987828800018</v>
      </c>
      <c r="AC33" s="53">
        <f t="shared" si="3"/>
        <v>18068.987828800018</v>
      </c>
      <c r="AD33" s="53"/>
    </row>
    <row r="34" spans="1:30" x14ac:dyDescent="0.3">
      <c r="A34" s="32">
        <v>50</v>
      </c>
      <c r="B34" s="6">
        <v>60905</v>
      </c>
      <c r="C34" s="17">
        <v>60905</v>
      </c>
      <c r="D34" s="19">
        <v>61818</v>
      </c>
      <c r="E34" s="23">
        <v>63673</v>
      </c>
      <c r="G34" s="10">
        <v>50</v>
      </c>
      <c r="H34" s="8">
        <v>60905</v>
      </c>
      <c r="I34" s="13">
        <v>61819</v>
      </c>
      <c r="J34" s="3"/>
      <c r="K34" s="26">
        <v>63612</v>
      </c>
      <c r="L34" s="30">
        <v>70673</v>
      </c>
      <c r="M34" s="48">
        <v>7000</v>
      </c>
      <c r="P34" s="62"/>
      <c r="Q34" s="8"/>
      <c r="R34" s="13"/>
      <c r="S34" s="26"/>
      <c r="T34" s="66"/>
      <c r="V34" s="53"/>
      <c r="X34" s="10">
        <v>50</v>
      </c>
      <c r="Y34" s="8">
        <v>60905</v>
      </c>
      <c r="Z34" s="13">
        <f t="shared" si="0"/>
        <v>63219.39</v>
      </c>
      <c r="AA34" s="26">
        <f t="shared" si="1"/>
        <v>70995.374970000004</v>
      </c>
      <c r="AB34" s="30">
        <f t="shared" si="2"/>
        <v>79514.819966400013</v>
      </c>
      <c r="AC34" s="53">
        <f t="shared" si="3"/>
        <v>18609.819966400013</v>
      </c>
      <c r="AD34" s="53"/>
    </row>
    <row r="35" spans="1:30" x14ac:dyDescent="0.3">
      <c r="A35" s="32">
        <v>51</v>
      </c>
      <c r="B35" s="6">
        <v>62727</v>
      </c>
      <c r="C35" s="17">
        <v>62727</v>
      </c>
      <c r="D35" s="19">
        <v>63668</v>
      </c>
      <c r="E35" s="23">
        <v>65578</v>
      </c>
      <c r="G35" s="10">
        <v>51</v>
      </c>
      <c r="H35" s="8">
        <v>62727</v>
      </c>
      <c r="I35" s="13">
        <v>63668</v>
      </c>
      <c r="J35" s="4"/>
      <c r="K35" s="26">
        <v>65514</v>
      </c>
      <c r="L35" s="30">
        <v>72786</v>
      </c>
      <c r="M35" s="48">
        <v>7208</v>
      </c>
      <c r="P35" s="62"/>
      <c r="Q35" s="8"/>
      <c r="R35" s="13"/>
      <c r="S35" s="26"/>
      <c r="T35" s="66"/>
      <c r="V35" s="53"/>
      <c r="X35" s="10">
        <v>51</v>
      </c>
      <c r="Y35" s="8">
        <v>62727</v>
      </c>
      <c r="Z35" s="13">
        <f t="shared" si="0"/>
        <v>65110.626000000004</v>
      </c>
      <c r="AA35" s="26">
        <f t="shared" si="1"/>
        <v>73119.232998000007</v>
      </c>
      <c r="AB35" s="30">
        <f t="shared" si="2"/>
        <v>81893.540957760022</v>
      </c>
      <c r="AC35" s="53">
        <f t="shared" si="3"/>
        <v>19166.540957760022</v>
      </c>
      <c r="AD35" s="53"/>
    </row>
    <row r="36" spans="1:30" x14ac:dyDescent="0.3">
      <c r="V36" s="53"/>
    </row>
    <row r="37" spans="1:30" x14ac:dyDescent="0.3">
      <c r="V37" s="53"/>
    </row>
    <row r="38" spans="1:30" x14ac:dyDescent="0.3">
      <c r="V38" s="53"/>
    </row>
    <row r="39" spans="1:30" x14ac:dyDescent="0.3">
      <c r="V39" s="53"/>
    </row>
    <row r="40" spans="1:30" x14ac:dyDescent="0.3">
      <c r="V40" s="53"/>
    </row>
    <row r="41" spans="1:30" x14ac:dyDescent="0.3">
      <c r="V41" s="53"/>
    </row>
    <row r="42" spans="1:30" x14ac:dyDescent="0.3">
      <c r="V42" s="53"/>
    </row>
    <row r="43" spans="1:30" x14ac:dyDescent="0.3">
      <c r="V43" s="53"/>
    </row>
  </sheetData>
  <mergeCells count="6">
    <mergeCell ref="AC2:AC3"/>
    <mergeCell ref="A1:E1"/>
    <mergeCell ref="I1:L1"/>
    <mergeCell ref="P1:T1"/>
    <mergeCell ref="X1:AB1"/>
    <mergeCell ref="U2:U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842D7-7362-4B42-ABFB-F2BB53959299}">
  <dimension ref="A1:N35"/>
  <sheetViews>
    <sheetView tabSelected="1" workbookViewId="0">
      <selection activeCell="N7" sqref="N7"/>
    </sheetView>
  </sheetViews>
  <sheetFormatPr defaultRowHeight="14.4" x14ac:dyDescent="0.3"/>
  <cols>
    <col min="12" max="12" width="12.44140625" style="78" customWidth="1"/>
  </cols>
  <sheetData>
    <row r="1" spans="1:14" ht="16.2" thickBot="1" x14ac:dyDescent="0.35">
      <c r="A1" s="70" t="s">
        <v>31</v>
      </c>
      <c r="B1" s="71"/>
      <c r="C1" s="71"/>
      <c r="D1" s="71"/>
      <c r="E1" s="72"/>
      <c r="G1" s="73" t="s">
        <v>32</v>
      </c>
      <c r="H1" s="74"/>
      <c r="I1" s="74"/>
      <c r="J1" s="74"/>
      <c r="K1" s="75"/>
      <c r="L1" s="76"/>
    </row>
    <row r="2" spans="1:14" ht="31.2" x14ac:dyDescent="0.3">
      <c r="A2" s="33" t="s">
        <v>4</v>
      </c>
      <c r="B2" s="34" t="s">
        <v>5</v>
      </c>
      <c r="C2" s="16" t="s">
        <v>6</v>
      </c>
      <c r="D2" s="35" t="s">
        <v>7</v>
      </c>
      <c r="E2" s="46" t="s">
        <v>12</v>
      </c>
      <c r="G2" s="37" t="s">
        <v>4</v>
      </c>
      <c r="H2" s="38" t="s">
        <v>5</v>
      </c>
      <c r="I2" s="12" t="s">
        <v>6</v>
      </c>
      <c r="J2" s="40" t="s">
        <v>7</v>
      </c>
      <c r="K2" s="41" t="s">
        <v>12</v>
      </c>
      <c r="L2" s="69" t="s">
        <v>30</v>
      </c>
    </row>
    <row r="3" spans="1:14" ht="80.400000000000006" customHeight="1" x14ac:dyDescent="0.3">
      <c r="A3" s="31"/>
      <c r="B3" s="5" t="s">
        <v>8</v>
      </c>
      <c r="C3" s="16" t="s">
        <v>9</v>
      </c>
      <c r="D3" s="18" t="s">
        <v>10</v>
      </c>
      <c r="E3" s="22" t="s">
        <v>11</v>
      </c>
      <c r="G3" s="9"/>
      <c r="H3" s="7" t="s">
        <v>8</v>
      </c>
      <c r="I3" s="12" t="s">
        <v>9</v>
      </c>
      <c r="J3" s="25" t="s">
        <v>10</v>
      </c>
      <c r="K3" s="29" t="s">
        <v>11</v>
      </c>
      <c r="L3" s="68"/>
      <c r="N3" s="79"/>
    </row>
    <row r="4" spans="1:14" ht="15.6" x14ac:dyDescent="0.3">
      <c r="A4" s="32">
        <v>20</v>
      </c>
      <c r="B4" s="6">
        <v>25217</v>
      </c>
      <c r="C4" s="17">
        <v>25217</v>
      </c>
      <c r="D4" s="19">
        <v>25627</v>
      </c>
      <c r="E4" s="23">
        <v>26396</v>
      </c>
      <c r="G4" s="10">
        <v>20</v>
      </c>
      <c r="H4" s="8">
        <v>25217</v>
      </c>
      <c r="I4" s="13">
        <f xml:space="preserve"> H4*1.038</f>
        <v>26175.245999999999</v>
      </c>
      <c r="J4" s="26">
        <f>I4*1.123</f>
        <v>29394.801258</v>
      </c>
      <c r="K4" s="30">
        <f>J4*1.12</f>
        <v>32922.17740896</v>
      </c>
      <c r="L4" s="77">
        <f>K4-H4</f>
        <v>7705.1774089600003</v>
      </c>
      <c r="N4" t="s">
        <v>33</v>
      </c>
    </row>
    <row r="5" spans="1:14" ht="15.6" x14ac:dyDescent="0.3">
      <c r="A5" s="32">
        <v>21</v>
      </c>
      <c r="B5" s="6">
        <v>25941</v>
      </c>
      <c r="C5" s="17">
        <v>25941</v>
      </c>
      <c r="D5" s="19">
        <v>26341</v>
      </c>
      <c r="E5" s="23">
        <v>27131</v>
      </c>
      <c r="G5" s="10">
        <v>21</v>
      </c>
      <c r="H5" s="8">
        <v>25941</v>
      </c>
      <c r="I5" s="13">
        <f t="shared" ref="I5:I35" si="0" xml:space="preserve"> H5*1.038</f>
        <v>26926.758000000002</v>
      </c>
      <c r="J5" s="26">
        <f t="shared" ref="J5:J35" si="1">I5*1.123</f>
        <v>30238.749234000003</v>
      </c>
      <c r="K5" s="30">
        <f t="shared" ref="K5:K35" si="2">J5*1.12</f>
        <v>33867.399142080008</v>
      </c>
      <c r="L5" s="77">
        <f t="shared" ref="L5:L35" si="3">K5-H5</f>
        <v>7926.3991420800085</v>
      </c>
      <c r="N5" t="s">
        <v>34</v>
      </c>
    </row>
    <row r="6" spans="1:14" ht="15.6" x14ac:dyDescent="0.3">
      <c r="A6" s="32">
        <v>22</v>
      </c>
      <c r="B6" s="6">
        <v>26715</v>
      </c>
      <c r="C6" s="17">
        <v>26715</v>
      </c>
      <c r="D6" s="19">
        <v>27116</v>
      </c>
      <c r="E6" s="23">
        <v>27929</v>
      </c>
      <c r="G6" s="10">
        <v>22</v>
      </c>
      <c r="H6" s="8">
        <v>26715</v>
      </c>
      <c r="I6" s="13">
        <f t="shared" si="0"/>
        <v>27730.170000000002</v>
      </c>
      <c r="J6" s="26">
        <f t="shared" si="1"/>
        <v>31140.980910000002</v>
      </c>
      <c r="K6" s="30">
        <f t="shared" si="2"/>
        <v>34877.898619200008</v>
      </c>
      <c r="L6" s="77">
        <f t="shared" si="3"/>
        <v>8162.8986192000084</v>
      </c>
      <c r="N6" t="s">
        <v>35</v>
      </c>
    </row>
    <row r="7" spans="1:14" ht="15.6" x14ac:dyDescent="0.3">
      <c r="A7" s="32">
        <v>23</v>
      </c>
      <c r="B7" s="6">
        <v>27511</v>
      </c>
      <c r="C7" s="17">
        <v>27511</v>
      </c>
      <c r="D7" s="19">
        <v>27924</v>
      </c>
      <c r="E7" s="23">
        <v>28762</v>
      </c>
      <c r="G7" s="10">
        <v>23</v>
      </c>
      <c r="H7" s="8">
        <v>27511</v>
      </c>
      <c r="I7" s="13">
        <f t="shared" si="0"/>
        <v>28556.418000000001</v>
      </c>
      <c r="J7" s="26">
        <f t="shared" si="1"/>
        <v>32068.857414000002</v>
      </c>
      <c r="K7" s="30">
        <f t="shared" si="2"/>
        <v>35917.120303680007</v>
      </c>
      <c r="L7" s="77">
        <f t="shared" si="3"/>
        <v>8406.1203036800071</v>
      </c>
    </row>
    <row r="8" spans="1:14" ht="15.6" x14ac:dyDescent="0.3">
      <c r="A8" s="32">
        <v>24</v>
      </c>
      <c r="B8" s="6">
        <v>28331</v>
      </c>
      <c r="C8" s="17">
        <v>28331</v>
      </c>
      <c r="D8" s="20" t="s">
        <v>0</v>
      </c>
      <c r="E8" s="23">
        <v>29619</v>
      </c>
      <c r="G8" s="10">
        <v>24</v>
      </c>
      <c r="H8" s="8">
        <v>28331</v>
      </c>
      <c r="I8" s="13">
        <f t="shared" si="0"/>
        <v>29407.578000000001</v>
      </c>
      <c r="J8" s="26">
        <f t="shared" si="1"/>
        <v>33024.710094000002</v>
      </c>
      <c r="K8" s="30">
        <f t="shared" si="2"/>
        <v>36987.675305280005</v>
      </c>
      <c r="L8" s="77">
        <f t="shared" si="3"/>
        <v>8656.675305280005</v>
      </c>
    </row>
    <row r="9" spans="1:14" ht="15.6" x14ac:dyDescent="0.3">
      <c r="A9" s="32">
        <v>25</v>
      </c>
      <c r="B9" s="6">
        <v>29176</v>
      </c>
      <c r="C9" s="17">
        <v>29176</v>
      </c>
      <c r="D9" s="19">
        <v>29614</v>
      </c>
      <c r="E9" s="23">
        <v>30502</v>
      </c>
      <c r="G9" s="10">
        <v>25</v>
      </c>
      <c r="H9" s="8">
        <v>29176</v>
      </c>
      <c r="I9" s="13">
        <f t="shared" si="0"/>
        <v>30284.688000000002</v>
      </c>
      <c r="J9" s="26">
        <f t="shared" si="1"/>
        <v>34009.704624000005</v>
      </c>
      <c r="K9" s="30">
        <f t="shared" si="2"/>
        <v>38090.869178880006</v>
      </c>
      <c r="L9" s="77">
        <f t="shared" si="3"/>
        <v>8914.8691788800061</v>
      </c>
    </row>
    <row r="10" spans="1:14" ht="15.6" x14ac:dyDescent="0.3">
      <c r="A10" s="32">
        <v>26</v>
      </c>
      <c r="B10" s="6">
        <v>30046</v>
      </c>
      <c r="C10" s="17">
        <v>30046</v>
      </c>
      <c r="D10" s="19">
        <v>30497</v>
      </c>
      <c r="E10" s="23">
        <v>31411</v>
      </c>
      <c r="G10" s="10">
        <v>26</v>
      </c>
      <c r="H10" s="8">
        <v>30046</v>
      </c>
      <c r="I10" s="13">
        <f t="shared" si="0"/>
        <v>31187.748</v>
      </c>
      <c r="J10" s="26">
        <f t="shared" si="1"/>
        <v>35023.841004000002</v>
      </c>
      <c r="K10" s="30">
        <f t="shared" si="2"/>
        <v>39226.701924480003</v>
      </c>
      <c r="L10" s="77">
        <f t="shared" si="3"/>
        <v>9180.7019244800031</v>
      </c>
    </row>
    <row r="11" spans="1:14" ht="15.6" x14ac:dyDescent="0.3">
      <c r="A11" s="32">
        <v>27</v>
      </c>
      <c r="B11" s="6">
        <v>30942</v>
      </c>
      <c r="C11" s="17">
        <v>30942</v>
      </c>
      <c r="D11" s="19">
        <v>31406</v>
      </c>
      <c r="E11" s="23">
        <v>32348</v>
      </c>
      <c r="G11" s="10">
        <v>27</v>
      </c>
      <c r="H11" s="8">
        <v>30942</v>
      </c>
      <c r="I11" s="13">
        <f t="shared" si="0"/>
        <v>32117.796000000002</v>
      </c>
      <c r="J11" s="26">
        <f t="shared" si="1"/>
        <v>36068.284908000001</v>
      </c>
      <c r="K11" s="30">
        <f t="shared" si="2"/>
        <v>40396.479096960007</v>
      </c>
      <c r="L11" s="77">
        <f t="shared" si="3"/>
        <v>9454.4790969600072</v>
      </c>
    </row>
    <row r="12" spans="1:14" ht="15.6" x14ac:dyDescent="0.3">
      <c r="A12" s="32">
        <v>28</v>
      </c>
      <c r="B12" s="6">
        <v>31865</v>
      </c>
      <c r="C12" s="17">
        <v>31865</v>
      </c>
      <c r="D12" s="19">
        <v>32344</v>
      </c>
      <c r="E12" s="23">
        <v>33314</v>
      </c>
      <c r="G12" s="10">
        <v>28</v>
      </c>
      <c r="H12" s="8">
        <v>31865</v>
      </c>
      <c r="I12" s="13">
        <f t="shared" si="0"/>
        <v>33075.870000000003</v>
      </c>
      <c r="J12" s="26">
        <f t="shared" si="1"/>
        <v>37144.202010000001</v>
      </c>
      <c r="K12" s="30">
        <f t="shared" si="2"/>
        <v>41601.506251200008</v>
      </c>
      <c r="L12" s="77">
        <f t="shared" si="3"/>
        <v>9736.5062512000077</v>
      </c>
    </row>
    <row r="13" spans="1:14" ht="15.6" x14ac:dyDescent="0.3">
      <c r="A13" s="32">
        <v>29</v>
      </c>
      <c r="B13" s="6">
        <v>32816</v>
      </c>
      <c r="C13" s="17">
        <v>32816</v>
      </c>
      <c r="D13" s="19">
        <v>33309</v>
      </c>
      <c r="E13" s="23">
        <v>34308</v>
      </c>
      <c r="G13" s="10">
        <v>29</v>
      </c>
      <c r="H13" s="8">
        <v>32816</v>
      </c>
      <c r="I13" s="13">
        <f t="shared" si="0"/>
        <v>34063.008000000002</v>
      </c>
      <c r="J13" s="26">
        <f t="shared" si="1"/>
        <v>38252.757984000003</v>
      </c>
      <c r="K13" s="30">
        <f t="shared" si="2"/>
        <v>42843.088942080009</v>
      </c>
      <c r="L13" s="77">
        <f t="shared" si="3"/>
        <v>10027.088942080009</v>
      </c>
    </row>
    <row r="14" spans="1:14" ht="15.6" x14ac:dyDescent="0.3">
      <c r="A14" s="32">
        <v>30</v>
      </c>
      <c r="B14" s="6">
        <v>33797</v>
      </c>
      <c r="C14" s="17">
        <v>33797</v>
      </c>
      <c r="D14" s="19">
        <v>34304</v>
      </c>
      <c r="E14" s="23">
        <v>35333</v>
      </c>
      <c r="G14" s="10">
        <v>30</v>
      </c>
      <c r="H14" s="8">
        <v>33797</v>
      </c>
      <c r="I14" s="13">
        <f t="shared" si="0"/>
        <v>35081.286</v>
      </c>
      <c r="J14" s="26">
        <f t="shared" si="1"/>
        <v>39396.284178000002</v>
      </c>
      <c r="K14" s="30">
        <f t="shared" si="2"/>
        <v>44123.838279360003</v>
      </c>
      <c r="L14" s="77">
        <f t="shared" si="3"/>
        <v>10326.838279360003</v>
      </c>
    </row>
    <row r="15" spans="1:14" ht="15.6" x14ac:dyDescent="0.3">
      <c r="A15" s="32">
        <v>31</v>
      </c>
      <c r="B15" s="6">
        <v>34804</v>
      </c>
      <c r="C15" s="17">
        <v>34804</v>
      </c>
      <c r="D15" s="19">
        <v>35326</v>
      </c>
      <c r="E15" s="23">
        <v>36386</v>
      </c>
      <c r="G15" s="10">
        <v>31</v>
      </c>
      <c r="H15" s="8">
        <v>34804</v>
      </c>
      <c r="I15" s="13">
        <f t="shared" si="0"/>
        <v>36126.552000000003</v>
      </c>
      <c r="J15" s="26">
        <f t="shared" si="1"/>
        <v>40570.117896000003</v>
      </c>
      <c r="K15" s="30">
        <f t="shared" si="2"/>
        <v>45438.532043520005</v>
      </c>
      <c r="L15" s="77">
        <f t="shared" si="3"/>
        <v>10634.532043520005</v>
      </c>
    </row>
    <row r="16" spans="1:14" ht="15.6" x14ac:dyDescent="0.3">
      <c r="A16" s="32">
        <v>32</v>
      </c>
      <c r="B16" s="6">
        <v>35845</v>
      </c>
      <c r="C16" s="17">
        <v>35845</v>
      </c>
      <c r="D16" s="19">
        <v>36382</v>
      </c>
      <c r="E16" s="23">
        <v>37474</v>
      </c>
      <c r="G16" s="10">
        <v>32</v>
      </c>
      <c r="H16" s="8">
        <v>35845</v>
      </c>
      <c r="I16" s="13">
        <f t="shared" si="0"/>
        <v>37207.11</v>
      </c>
      <c r="J16" s="26">
        <f t="shared" si="1"/>
        <v>41783.58453</v>
      </c>
      <c r="K16" s="30">
        <f t="shared" si="2"/>
        <v>46797.614673600001</v>
      </c>
      <c r="L16" s="77">
        <f t="shared" si="3"/>
        <v>10952.614673600001</v>
      </c>
    </row>
    <row r="17" spans="1:12" ht="15.6" x14ac:dyDescent="0.3">
      <c r="A17" s="32">
        <v>33</v>
      </c>
      <c r="B17" s="6">
        <v>36914</v>
      </c>
      <c r="C17" s="17">
        <v>36914</v>
      </c>
      <c r="D17" s="19">
        <v>37467</v>
      </c>
      <c r="E17" s="23">
        <v>38592</v>
      </c>
      <c r="G17" s="10">
        <v>33</v>
      </c>
      <c r="H17" s="8">
        <v>36914</v>
      </c>
      <c r="I17" s="13">
        <f t="shared" si="0"/>
        <v>38316.732000000004</v>
      </c>
      <c r="J17" s="26">
        <f t="shared" si="1"/>
        <v>43029.690036000007</v>
      </c>
      <c r="K17" s="30">
        <f t="shared" si="2"/>
        <v>48193.252840320012</v>
      </c>
      <c r="L17" s="77">
        <f t="shared" si="3"/>
        <v>11279.252840320012</v>
      </c>
    </row>
    <row r="18" spans="1:12" ht="15.6" x14ac:dyDescent="0.3">
      <c r="A18" s="32">
        <v>34</v>
      </c>
      <c r="B18" s="6">
        <v>38017</v>
      </c>
      <c r="C18" s="17">
        <v>38017</v>
      </c>
      <c r="D18" s="19">
        <v>38587</v>
      </c>
      <c r="E18" s="23">
        <v>39745</v>
      </c>
      <c r="G18" s="10">
        <v>34</v>
      </c>
      <c r="H18" s="8">
        <v>38017</v>
      </c>
      <c r="I18" s="13">
        <f t="shared" si="0"/>
        <v>39461.646000000001</v>
      </c>
      <c r="J18" s="26">
        <f t="shared" si="1"/>
        <v>44315.428458000002</v>
      </c>
      <c r="K18" s="30">
        <f t="shared" si="2"/>
        <v>49633.279872960004</v>
      </c>
      <c r="L18" s="77">
        <f t="shared" si="3"/>
        <v>11616.279872960004</v>
      </c>
    </row>
    <row r="19" spans="1:12" ht="15.6" x14ac:dyDescent="0.3">
      <c r="A19" s="32">
        <v>35</v>
      </c>
      <c r="B19" s="6">
        <v>39152</v>
      </c>
      <c r="C19" s="17">
        <v>39152</v>
      </c>
      <c r="D19" s="19">
        <v>39739</v>
      </c>
      <c r="E19" s="23">
        <v>40931</v>
      </c>
      <c r="G19" s="10">
        <v>35</v>
      </c>
      <c r="H19" s="8">
        <v>39152</v>
      </c>
      <c r="I19" s="13">
        <f t="shared" si="0"/>
        <v>40639.775999999998</v>
      </c>
      <c r="J19" s="26">
        <f t="shared" si="1"/>
        <v>45638.468448</v>
      </c>
      <c r="K19" s="30">
        <f t="shared" si="2"/>
        <v>51115.084661760004</v>
      </c>
      <c r="L19" s="77">
        <f t="shared" si="3"/>
        <v>11963.084661760004</v>
      </c>
    </row>
    <row r="20" spans="1:12" ht="15.6" x14ac:dyDescent="0.3">
      <c r="A20" s="32">
        <v>36</v>
      </c>
      <c r="B20" s="6">
        <v>40322</v>
      </c>
      <c r="C20" s="17">
        <v>40322</v>
      </c>
      <c r="D20" s="19">
        <v>40927</v>
      </c>
      <c r="E20" s="23">
        <v>42155</v>
      </c>
      <c r="G20" s="10">
        <v>36</v>
      </c>
      <c r="H20" s="8">
        <v>40322</v>
      </c>
      <c r="I20" s="13">
        <f t="shared" si="0"/>
        <v>41854.236000000004</v>
      </c>
      <c r="J20" s="26">
        <f t="shared" si="1"/>
        <v>47002.307028000003</v>
      </c>
      <c r="K20" s="30">
        <f t="shared" si="2"/>
        <v>52642.58387136001</v>
      </c>
      <c r="L20" s="77">
        <f t="shared" si="3"/>
        <v>12320.58387136001</v>
      </c>
    </row>
    <row r="21" spans="1:12" ht="15.6" x14ac:dyDescent="0.3">
      <c r="A21" s="32">
        <v>37</v>
      </c>
      <c r="B21" s="6">
        <v>41526</v>
      </c>
      <c r="C21" s="17">
        <v>41526</v>
      </c>
      <c r="D21" s="19">
        <v>42149</v>
      </c>
      <c r="E21" s="23">
        <v>43414</v>
      </c>
      <c r="G21" s="10">
        <v>37</v>
      </c>
      <c r="H21" s="8">
        <v>41526</v>
      </c>
      <c r="I21" s="13">
        <f t="shared" si="0"/>
        <v>43103.988000000005</v>
      </c>
      <c r="J21" s="26">
        <f t="shared" si="1"/>
        <v>48405.778524000008</v>
      </c>
      <c r="K21" s="30">
        <f t="shared" si="2"/>
        <v>54214.471946880018</v>
      </c>
      <c r="L21" s="77">
        <f t="shared" si="3"/>
        <v>12688.471946880018</v>
      </c>
    </row>
    <row r="22" spans="1:12" ht="15.6" x14ac:dyDescent="0.3">
      <c r="A22" s="32">
        <v>38</v>
      </c>
      <c r="B22" s="6">
        <v>42793</v>
      </c>
      <c r="C22" s="17">
        <v>42793</v>
      </c>
      <c r="D22" s="19">
        <v>43434</v>
      </c>
      <c r="E22" s="23">
        <v>44737</v>
      </c>
      <c r="G22" s="10">
        <v>38</v>
      </c>
      <c r="H22" s="8">
        <v>42793</v>
      </c>
      <c r="I22" s="13">
        <f t="shared" si="0"/>
        <v>44419.133999999998</v>
      </c>
      <c r="J22" s="26">
        <f t="shared" si="1"/>
        <v>49882.687482000001</v>
      </c>
      <c r="K22" s="30">
        <f t="shared" si="2"/>
        <v>55868.60997984001</v>
      </c>
      <c r="L22" s="77">
        <f t="shared" si="3"/>
        <v>13075.60997984001</v>
      </c>
    </row>
    <row r="23" spans="1:12" ht="15.6" x14ac:dyDescent="0.3">
      <c r="A23" s="32">
        <v>39</v>
      </c>
      <c r="B23" s="6">
        <v>44046</v>
      </c>
      <c r="C23" s="17">
        <v>44046</v>
      </c>
      <c r="D23" s="19">
        <v>44706</v>
      </c>
      <c r="E23" s="23">
        <v>46047</v>
      </c>
      <c r="G23" s="10">
        <v>39</v>
      </c>
      <c r="H23" s="8">
        <v>44046</v>
      </c>
      <c r="I23" s="13">
        <f t="shared" si="0"/>
        <v>45719.748</v>
      </c>
      <c r="J23" s="26">
        <f t="shared" si="1"/>
        <v>51343.277003999996</v>
      </c>
      <c r="K23" s="30">
        <f t="shared" si="2"/>
        <v>57504.470244479999</v>
      </c>
      <c r="L23" s="77">
        <f t="shared" si="3"/>
        <v>13458.470244479999</v>
      </c>
    </row>
    <row r="24" spans="1:12" ht="15.6" x14ac:dyDescent="0.3">
      <c r="A24" s="32">
        <v>40</v>
      </c>
      <c r="B24" s="6">
        <v>45361</v>
      </c>
      <c r="C24" s="17">
        <v>45361</v>
      </c>
      <c r="D24" s="19">
        <v>46042</v>
      </c>
      <c r="E24" s="23">
        <v>47423</v>
      </c>
      <c r="G24" s="10">
        <v>40</v>
      </c>
      <c r="H24" s="8">
        <v>45361</v>
      </c>
      <c r="I24" s="13">
        <f t="shared" si="0"/>
        <v>47084.718000000001</v>
      </c>
      <c r="J24" s="26">
        <f t="shared" si="1"/>
        <v>52876.138314000003</v>
      </c>
      <c r="K24" s="30">
        <f t="shared" si="2"/>
        <v>59221.274911680011</v>
      </c>
      <c r="L24" s="77">
        <f t="shared" si="3"/>
        <v>13860.274911680011</v>
      </c>
    </row>
    <row r="25" spans="1:12" ht="15.6" x14ac:dyDescent="0.3">
      <c r="A25" s="32">
        <v>41</v>
      </c>
      <c r="B25" s="6">
        <v>46718</v>
      </c>
      <c r="C25" s="17">
        <v>46718</v>
      </c>
      <c r="D25" s="19">
        <v>47419</v>
      </c>
      <c r="E25" s="23">
        <v>48841</v>
      </c>
      <c r="G25" s="10">
        <v>41</v>
      </c>
      <c r="H25" s="8">
        <v>46718</v>
      </c>
      <c r="I25" s="13">
        <f t="shared" si="0"/>
        <v>48493.284</v>
      </c>
      <c r="J25" s="26">
        <f t="shared" si="1"/>
        <v>54457.957931999998</v>
      </c>
      <c r="K25" s="30">
        <f t="shared" si="2"/>
        <v>60992.912883840007</v>
      </c>
      <c r="L25" s="77">
        <f t="shared" si="3"/>
        <v>14274.912883840007</v>
      </c>
    </row>
    <row r="26" spans="1:12" ht="15.6" x14ac:dyDescent="0.3">
      <c r="A26" s="32">
        <v>42</v>
      </c>
      <c r="B26" s="6">
        <v>48114</v>
      </c>
      <c r="C26" s="17">
        <v>48114</v>
      </c>
      <c r="D26" s="19">
        <v>48835</v>
      </c>
      <c r="E26" s="23">
        <v>50300</v>
      </c>
      <c r="G26" s="10">
        <v>42</v>
      </c>
      <c r="H26" s="8">
        <v>48114</v>
      </c>
      <c r="I26" s="13">
        <f t="shared" si="0"/>
        <v>49942.332000000002</v>
      </c>
      <c r="J26" s="26">
        <f t="shared" si="1"/>
        <v>56085.238836000004</v>
      </c>
      <c r="K26" s="30">
        <f t="shared" si="2"/>
        <v>62815.467496320009</v>
      </c>
      <c r="L26" s="77">
        <f t="shared" si="3"/>
        <v>14701.467496320009</v>
      </c>
    </row>
    <row r="27" spans="1:12" ht="15.6" x14ac:dyDescent="0.3">
      <c r="A27" s="32">
        <v>43</v>
      </c>
      <c r="B27" s="6">
        <v>49553</v>
      </c>
      <c r="C27" s="17">
        <v>49553</v>
      </c>
      <c r="D27" s="21">
        <v>50296</v>
      </c>
      <c r="E27" s="23">
        <v>51805</v>
      </c>
      <c r="G27" s="10">
        <v>43</v>
      </c>
      <c r="H27" s="8">
        <v>49553</v>
      </c>
      <c r="I27" s="13">
        <f t="shared" si="0"/>
        <v>51436.014000000003</v>
      </c>
      <c r="J27" s="26">
        <f t="shared" si="1"/>
        <v>57762.643722000001</v>
      </c>
      <c r="K27" s="30">
        <f t="shared" si="2"/>
        <v>64694.160968640004</v>
      </c>
      <c r="L27" s="77">
        <f t="shared" si="3"/>
        <v>15141.160968640004</v>
      </c>
    </row>
    <row r="28" spans="1:12" ht="15.6" x14ac:dyDescent="0.3">
      <c r="A28" s="32">
        <v>44</v>
      </c>
      <c r="B28" s="6">
        <v>51034</v>
      </c>
      <c r="C28" s="17">
        <v>51034</v>
      </c>
      <c r="D28" s="19">
        <v>51799</v>
      </c>
      <c r="E28" s="23">
        <v>53353</v>
      </c>
      <c r="G28" s="10">
        <v>44</v>
      </c>
      <c r="H28" s="8">
        <v>51034</v>
      </c>
      <c r="I28" s="13">
        <f t="shared" si="0"/>
        <v>52973.292000000001</v>
      </c>
      <c r="J28" s="26">
        <f t="shared" si="1"/>
        <v>59489.006915999998</v>
      </c>
      <c r="K28" s="30">
        <f t="shared" si="2"/>
        <v>66627.687745920004</v>
      </c>
      <c r="L28" s="77">
        <f t="shared" si="3"/>
        <v>15593.687745920004</v>
      </c>
    </row>
    <row r="29" spans="1:12" ht="15.6" x14ac:dyDescent="0.3">
      <c r="A29" s="32">
        <v>45</v>
      </c>
      <c r="B29" s="6">
        <v>52559</v>
      </c>
      <c r="C29" s="17">
        <v>52559</v>
      </c>
      <c r="D29" s="19">
        <v>53348</v>
      </c>
      <c r="E29" s="23">
        <v>54949</v>
      </c>
      <c r="G29" s="10">
        <v>45</v>
      </c>
      <c r="H29" s="8">
        <v>52559</v>
      </c>
      <c r="I29" s="13">
        <f t="shared" si="0"/>
        <v>54556.241999999998</v>
      </c>
      <c r="J29" s="26">
        <f t="shared" si="1"/>
        <v>61266.659765999997</v>
      </c>
      <c r="K29" s="30">
        <f t="shared" si="2"/>
        <v>68618.658937920001</v>
      </c>
      <c r="L29" s="77">
        <f t="shared" si="3"/>
        <v>16059.658937920001</v>
      </c>
    </row>
    <row r="30" spans="1:12" ht="15.6" x14ac:dyDescent="0.3">
      <c r="A30" s="32">
        <v>46</v>
      </c>
      <c r="B30" s="6">
        <v>54131</v>
      </c>
      <c r="C30" s="17">
        <v>54131</v>
      </c>
      <c r="D30" s="19">
        <v>54943</v>
      </c>
      <c r="E30" s="23">
        <v>56592</v>
      </c>
      <c r="G30" s="10">
        <v>46</v>
      </c>
      <c r="H30" s="8">
        <v>54131</v>
      </c>
      <c r="I30" s="13">
        <f t="shared" si="0"/>
        <v>56187.978000000003</v>
      </c>
      <c r="J30" s="26">
        <f t="shared" si="1"/>
        <v>63099.099294</v>
      </c>
      <c r="K30" s="30">
        <f t="shared" si="2"/>
        <v>70670.991209280008</v>
      </c>
      <c r="L30" s="77">
        <f t="shared" si="3"/>
        <v>16539.991209280008</v>
      </c>
    </row>
    <row r="31" spans="1:12" ht="15.6" x14ac:dyDescent="0.3">
      <c r="A31" s="32">
        <v>47</v>
      </c>
      <c r="B31" s="6">
        <v>55751</v>
      </c>
      <c r="C31" s="17">
        <v>55751</v>
      </c>
      <c r="D31" s="19">
        <v>56587</v>
      </c>
      <c r="E31" s="23">
        <v>58284</v>
      </c>
      <c r="G31" s="10">
        <v>47</v>
      </c>
      <c r="H31" s="8">
        <v>55751</v>
      </c>
      <c r="I31" s="13">
        <f t="shared" si="0"/>
        <v>57869.538</v>
      </c>
      <c r="J31" s="26">
        <f t="shared" si="1"/>
        <v>64987.491174000003</v>
      </c>
      <c r="K31" s="30">
        <f t="shared" si="2"/>
        <v>72785.990114880013</v>
      </c>
      <c r="L31" s="77">
        <f t="shared" si="3"/>
        <v>17034.990114880013</v>
      </c>
    </row>
    <row r="32" spans="1:12" ht="15.6" x14ac:dyDescent="0.3">
      <c r="A32" s="32">
        <v>48</v>
      </c>
      <c r="B32" s="6">
        <v>57418</v>
      </c>
      <c r="C32" s="17">
        <v>57418</v>
      </c>
      <c r="D32" s="19">
        <v>58279</v>
      </c>
      <c r="E32" s="23">
        <v>60027</v>
      </c>
      <c r="G32" s="10">
        <v>48</v>
      </c>
      <c r="H32" s="8">
        <v>57418</v>
      </c>
      <c r="I32" s="13">
        <f t="shared" si="0"/>
        <v>59599.884000000005</v>
      </c>
      <c r="J32" s="26">
        <f t="shared" si="1"/>
        <v>66930.669732000009</v>
      </c>
      <c r="K32" s="30">
        <f t="shared" si="2"/>
        <v>74962.350099840012</v>
      </c>
      <c r="L32" s="77">
        <f t="shared" si="3"/>
        <v>17544.350099840012</v>
      </c>
    </row>
    <row r="33" spans="1:12" ht="15.6" x14ac:dyDescent="0.3">
      <c r="A33" s="32">
        <v>49</v>
      </c>
      <c r="B33" s="6">
        <v>59135</v>
      </c>
      <c r="C33" s="17">
        <v>59135</v>
      </c>
      <c r="D33" s="19">
        <v>60022</v>
      </c>
      <c r="E33" s="23">
        <v>61823</v>
      </c>
      <c r="G33" s="10">
        <v>49</v>
      </c>
      <c r="H33" s="8">
        <v>59135</v>
      </c>
      <c r="I33" s="13">
        <f t="shared" si="0"/>
        <v>61382.130000000005</v>
      </c>
      <c r="J33" s="26">
        <f t="shared" si="1"/>
        <v>68932.131990000009</v>
      </c>
      <c r="K33" s="30">
        <f t="shared" si="2"/>
        <v>77203.987828800018</v>
      </c>
      <c r="L33" s="77">
        <f t="shared" si="3"/>
        <v>18068.987828800018</v>
      </c>
    </row>
    <row r="34" spans="1:12" ht="15.6" x14ac:dyDescent="0.3">
      <c r="A34" s="32">
        <v>50</v>
      </c>
      <c r="B34" s="6">
        <v>60905</v>
      </c>
      <c r="C34" s="17">
        <v>60905</v>
      </c>
      <c r="D34" s="19">
        <v>61818</v>
      </c>
      <c r="E34" s="23">
        <v>63673</v>
      </c>
      <c r="G34" s="10">
        <v>50</v>
      </c>
      <c r="H34" s="8">
        <v>60905</v>
      </c>
      <c r="I34" s="13">
        <f t="shared" si="0"/>
        <v>63219.39</v>
      </c>
      <c r="J34" s="26">
        <f t="shared" si="1"/>
        <v>70995.374970000004</v>
      </c>
      <c r="K34" s="30">
        <f t="shared" si="2"/>
        <v>79514.819966400013</v>
      </c>
      <c r="L34" s="77">
        <f t="shared" si="3"/>
        <v>18609.819966400013</v>
      </c>
    </row>
    <row r="35" spans="1:12" ht="15.6" x14ac:dyDescent="0.3">
      <c r="A35" s="32">
        <v>51</v>
      </c>
      <c r="B35" s="6">
        <v>62727</v>
      </c>
      <c r="C35" s="17">
        <v>62727</v>
      </c>
      <c r="D35" s="19">
        <v>63668</v>
      </c>
      <c r="E35" s="23">
        <v>65578</v>
      </c>
      <c r="G35" s="10">
        <v>51</v>
      </c>
      <c r="H35" s="8">
        <v>62727</v>
      </c>
      <c r="I35" s="13">
        <f t="shared" si="0"/>
        <v>65110.626000000004</v>
      </c>
      <c r="J35" s="26">
        <f t="shared" si="1"/>
        <v>73119.232998000007</v>
      </c>
      <c r="K35" s="30">
        <f t="shared" si="2"/>
        <v>81893.540957760022</v>
      </c>
      <c r="L35" s="77">
        <f t="shared" si="3"/>
        <v>19166.540957760022</v>
      </c>
    </row>
  </sheetData>
  <mergeCells count="3">
    <mergeCell ref="G1:K1"/>
    <mergeCell ref="L2:L3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2631-D556-4049-A9C0-24D012054C8C}">
  <dimension ref="A1:G35"/>
  <sheetViews>
    <sheetView workbookViewId="0">
      <selection activeCell="I10" sqref="I10"/>
    </sheetView>
  </sheetViews>
  <sheetFormatPr defaultRowHeight="14.4" x14ac:dyDescent="0.3"/>
  <sheetData>
    <row r="1" spans="1:7" ht="15.6" x14ac:dyDescent="0.3">
      <c r="A1" s="57" t="s">
        <v>25</v>
      </c>
      <c r="B1" s="57"/>
      <c r="C1" s="57"/>
      <c r="D1" s="57"/>
      <c r="E1" s="57"/>
      <c r="F1" s="1"/>
      <c r="G1" s="1"/>
    </row>
    <row r="2" spans="1:7" ht="31.2" x14ac:dyDescent="0.3">
      <c r="A2" s="37" t="s">
        <v>4</v>
      </c>
      <c r="B2" s="38" t="s">
        <v>5</v>
      </c>
      <c r="C2" s="12" t="s">
        <v>6</v>
      </c>
      <c r="D2" s="40" t="s">
        <v>7</v>
      </c>
      <c r="E2" s="41" t="s">
        <v>12</v>
      </c>
      <c r="F2" s="59" t="s">
        <v>28</v>
      </c>
      <c r="G2" s="54"/>
    </row>
    <row r="3" spans="1:7" ht="64.2" x14ac:dyDescent="0.3">
      <c r="A3" s="9"/>
      <c r="B3" s="7" t="s">
        <v>13</v>
      </c>
      <c r="C3" s="12" t="s">
        <v>9</v>
      </c>
      <c r="D3" s="25" t="s">
        <v>14</v>
      </c>
      <c r="E3" s="29" t="s">
        <v>11</v>
      </c>
      <c r="F3" s="59"/>
      <c r="G3" s="1"/>
    </row>
    <row r="4" spans="1:7" ht="15.6" x14ac:dyDescent="0.3">
      <c r="A4" s="10">
        <v>20</v>
      </c>
      <c r="B4" s="8">
        <v>25217</v>
      </c>
      <c r="C4" s="13">
        <f xml:space="preserve"> B4*1.005</f>
        <v>25343.084999999999</v>
      </c>
      <c r="D4" s="26">
        <f>C4*1.048</f>
        <v>26559.553080000002</v>
      </c>
      <c r="E4" s="30">
        <f>D4*1.123</f>
        <v>29826.378108840003</v>
      </c>
      <c r="F4" s="1" t="s">
        <v>18</v>
      </c>
      <c r="G4" s="53">
        <f>E4-B4</f>
        <v>4609.3781088400028</v>
      </c>
    </row>
    <row r="5" spans="1:7" ht="15.6" x14ac:dyDescent="0.3">
      <c r="A5" s="10">
        <v>21</v>
      </c>
      <c r="B5" s="8">
        <v>25941</v>
      </c>
      <c r="C5" s="13">
        <f t="shared" ref="C5:C35" si="0" xml:space="preserve"> B5*1.005</f>
        <v>26070.704999999998</v>
      </c>
      <c r="D5" s="26">
        <f t="shared" ref="D5:D35" si="1">C5*1.048</f>
        <v>27322.098839999999</v>
      </c>
      <c r="E5" s="30">
        <f t="shared" ref="E5:E35" si="2">D5*1.123</f>
        <v>30682.71699732</v>
      </c>
      <c r="F5" s="52" t="s">
        <v>19</v>
      </c>
      <c r="G5" s="53">
        <f t="shared" ref="G5:G35" si="3">E5-B5</f>
        <v>4741.7169973199998</v>
      </c>
    </row>
    <row r="6" spans="1:7" ht="15.6" x14ac:dyDescent="0.3">
      <c r="A6" s="10">
        <v>22</v>
      </c>
      <c r="B6" s="8">
        <v>26715</v>
      </c>
      <c r="C6" s="13">
        <f t="shared" si="0"/>
        <v>26848.574999999997</v>
      </c>
      <c r="D6" s="26">
        <f t="shared" si="1"/>
        <v>28137.3066</v>
      </c>
      <c r="E6" s="30">
        <f t="shared" si="2"/>
        <v>31598.195311799998</v>
      </c>
      <c r="F6" s="1" t="s">
        <v>20</v>
      </c>
      <c r="G6" s="53">
        <f t="shared" si="3"/>
        <v>4883.1953117999983</v>
      </c>
    </row>
    <row r="7" spans="1:7" ht="15.6" x14ac:dyDescent="0.3">
      <c r="A7" s="10">
        <v>23</v>
      </c>
      <c r="B7" s="8">
        <v>27511</v>
      </c>
      <c r="C7" s="13">
        <f t="shared" si="0"/>
        <v>27648.554999999997</v>
      </c>
      <c r="D7" s="26">
        <f t="shared" si="1"/>
        <v>28975.685639999996</v>
      </c>
      <c r="E7" s="30">
        <f t="shared" si="2"/>
        <v>32539.694973719994</v>
      </c>
      <c r="F7" s="1"/>
      <c r="G7" s="53">
        <f t="shared" si="3"/>
        <v>5028.6949737199939</v>
      </c>
    </row>
    <row r="8" spans="1:7" ht="15.6" x14ac:dyDescent="0.3">
      <c r="A8" s="10">
        <v>24</v>
      </c>
      <c r="B8" s="8">
        <v>28331</v>
      </c>
      <c r="C8" s="13">
        <f t="shared" si="0"/>
        <v>28472.654999999995</v>
      </c>
      <c r="D8" s="26">
        <f t="shared" si="1"/>
        <v>29839.342439999997</v>
      </c>
      <c r="E8" s="30">
        <f t="shared" si="2"/>
        <v>33509.581560119994</v>
      </c>
      <c r="F8" s="1"/>
      <c r="G8" s="53">
        <f t="shared" si="3"/>
        <v>5178.5815601199938</v>
      </c>
    </row>
    <row r="9" spans="1:7" ht="15.6" x14ac:dyDescent="0.3">
      <c r="A9" s="10">
        <v>25</v>
      </c>
      <c r="B9" s="8">
        <v>29176</v>
      </c>
      <c r="C9" s="13">
        <f t="shared" si="0"/>
        <v>29321.879999999997</v>
      </c>
      <c r="D9" s="26">
        <f t="shared" si="1"/>
        <v>30729.330239999999</v>
      </c>
      <c r="E9" s="30">
        <f t="shared" si="2"/>
        <v>34509.037859520002</v>
      </c>
      <c r="F9" s="1"/>
      <c r="G9" s="53">
        <f t="shared" si="3"/>
        <v>5333.0378595200018</v>
      </c>
    </row>
    <row r="10" spans="1:7" ht="15.6" x14ac:dyDescent="0.3">
      <c r="A10" s="10">
        <v>26</v>
      </c>
      <c r="B10" s="8">
        <v>30046</v>
      </c>
      <c r="C10" s="13">
        <f t="shared" si="0"/>
        <v>30196.229999999996</v>
      </c>
      <c r="D10" s="26">
        <f t="shared" si="1"/>
        <v>31645.649039999997</v>
      </c>
      <c r="E10" s="30">
        <f t="shared" si="2"/>
        <v>35538.06387192</v>
      </c>
      <c r="F10" s="1"/>
      <c r="G10" s="53">
        <f t="shared" si="3"/>
        <v>5492.0638719199997</v>
      </c>
    </row>
    <row r="11" spans="1:7" ht="15.6" x14ac:dyDescent="0.3">
      <c r="A11" s="10">
        <v>27</v>
      </c>
      <c r="B11" s="8">
        <v>30942</v>
      </c>
      <c r="C11" s="13">
        <f t="shared" si="0"/>
        <v>31096.709999999995</v>
      </c>
      <c r="D11" s="26">
        <f t="shared" si="1"/>
        <v>32589.352079999997</v>
      </c>
      <c r="E11" s="30">
        <f t="shared" si="2"/>
        <v>36597.842385839998</v>
      </c>
      <c r="F11" s="1"/>
      <c r="G11" s="53">
        <f t="shared" si="3"/>
        <v>5655.8423858399983</v>
      </c>
    </row>
    <row r="12" spans="1:7" ht="15.6" x14ac:dyDescent="0.3">
      <c r="A12" s="10">
        <v>28</v>
      </c>
      <c r="B12" s="8">
        <v>31865</v>
      </c>
      <c r="C12" s="13">
        <f t="shared" si="0"/>
        <v>32024.324999999997</v>
      </c>
      <c r="D12" s="26">
        <f t="shared" si="1"/>
        <v>33561.492599999998</v>
      </c>
      <c r="E12" s="30">
        <f t="shared" si="2"/>
        <v>37689.556189799994</v>
      </c>
      <c r="F12" s="1"/>
      <c r="G12" s="53">
        <f t="shared" si="3"/>
        <v>5824.5561897999942</v>
      </c>
    </row>
    <row r="13" spans="1:7" ht="15.6" x14ac:dyDescent="0.3">
      <c r="A13" s="10">
        <v>29</v>
      </c>
      <c r="B13" s="8">
        <v>32816</v>
      </c>
      <c r="C13" s="13">
        <f t="shared" si="0"/>
        <v>32980.079999999994</v>
      </c>
      <c r="D13" s="26">
        <f t="shared" si="1"/>
        <v>34563.123839999993</v>
      </c>
      <c r="E13" s="30">
        <f t="shared" si="2"/>
        <v>38814.388072319991</v>
      </c>
      <c r="F13" s="1"/>
      <c r="G13" s="53">
        <f t="shared" si="3"/>
        <v>5998.3880723199909</v>
      </c>
    </row>
    <row r="14" spans="1:7" ht="15.6" x14ac:dyDescent="0.3">
      <c r="A14" s="10">
        <v>30</v>
      </c>
      <c r="B14" s="8">
        <v>33797</v>
      </c>
      <c r="C14" s="13">
        <f t="shared" si="0"/>
        <v>33965.984999999993</v>
      </c>
      <c r="D14" s="26">
        <f t="shared" si="1"/>
        <v>35596.352279999992</v>
      </c>
      <c r="E14" s="30">
        <f t="shared" si="2"/>
        <v>39974.703610439989</v>
      </c>
      <c r="F14" s="1"/>
      <c r="G14" s="53">
        <f t="shared" si="3"/>
        <v>6177.7036104399886</v>
      </c>
    </row>
    <row r="15" spans="1:7" ht="15.6" x14ac:dyDescent="0.3">
      <c r="A15" s="10">
        <v>31</v>
      </c>
      <c r="B15" s="8">
        <v>34804</v>
      </c>
      <c r="C15" s="13">
        <f t="shared" si="0"/>
        <v>34978.019999999997</v>
      </c>
      <c r="D15" s="26">
        <f t="shared" si="1"/>
        <v>36656.964959999998</v>
      </c>
      <c r="E15" s="30">
        <f t="shared" si="2"/>
        <v>41165.771650079994</v>
      </c>
      <c r="F15" s="1"/>
      <c r="G15" s="53">
        <f t="shared" si="3"/>
        <v>6361.7716500799943</v>
      </c>
    </row>
    <row r="16" spans="1:7" ht="15.6" x14ac:dyDescent="0.3">
      <c r="A16" s="10">
        <v>32</v>
      </c>
      <c r="B16" s="8">
        <v>35845</v>
      </c>
      <c r="C16" s="13">
        <f t="shared" si="0"/>
        <v>36024.224999999999</v>
      </c>
      <c r="D16" s="26">
        <f t="shared" si="1"/>
        <v>37753.387799999997</v>
      </c>
      <c r="E16" s="30">
        <f t="shared" si="2"/>
        <v>42397.054499399994</v>
      </c>
      <c r="F16" s="1"/>
      <c r="G16" s="53">
        <f t="shared" si="3"/>
        <v>6552.0544993999938</v>
      </c>
    </row>
    <row r="17" spans="1:7" ht="15.6" x14ac:dyDescent="0.3">
      <c r="A17" s="10">
        <v>33</v>
      </c>
      <c r="B17" s="8">
        <v>36914</v>
      </c>
      <c r="C17" s="13">
        <f t="shared" si="0"/>
        <v>37098.569999999992</v>
      </c>
      <c r="D17" s="26">
        <f t="shared" si="1"/>
        <v>38879.30135999999</v>
      </c>
      <c r="E17" s="30">
        <f t="shared" si="2"/>
        <v>43661.455427279987</v>
      </c>
      <c r="F17" s="1"/>
      <c r="G17" s="53">
        <f t="shared" si="3"/>
        <v>6747.4554272799869</v>
      </c>
    </row>
    <row r="18" spans="1:7" ht="15.6" x14ac:dyDescent="0.3">
      <c r="A18" s="10">
        <v>34</v>
      </c>
      <c r="B18" s="8">
        <v>38017</v>
      </c>
      <c r="C18" s="13">
        <f t="shared" si="0"/>
        <v>38207.084999999999</v>
      </c>
      <c r="D18" s="26">
        <f t="shared" si="1"/>
        <v>40041.025079999999</v>
      </c>
      <c r="E18" s="30">
        <f t="shared" si="2"/>
        <v>44966.071164840003</v>
      </c>
      <c r="F18" s="1"/>
      <c r="G18" s="53">
        <f t="shared" si="3"/>
        <v>6949.0711648400029</v>
      </c>
    </row>
    <row r="19" spans="1:7" ht="15.6" x14ac:dyDescent="0.3">
      <c r="A19" s="10">
        <v>35</v>
      </c>
      <c r="B19" s="8">
        <v>39152</v>
      </c>
      <c r="C19" s="13">
        <f t="shared" si="0"/>
        <v>39347.759999999995</v>
      </c>
      <c r="D19" s="26">
        <f t="shared" si="1"/>
        <v>41236.452479999993</v>
      </c>
      <c r="E19" s="30">
        <f t="shared" si="2"/>
        <v>46308.536135039991</v>
      </c>
      <c r="F19" s="1"/>
      <c r="G19" s="53">
        <f t="shared" si="3"/>
        <v>7156.5361350399908</v>
      </c>
    </row>
    <row r="20" spans="1:7" ht="15.6" x14ac:dyDescent="0.3">
      <c r="A20" s="10">
        <v>36</v>
      </c>
      <c r="B20" s="8">
        <v>40322</v>
      </c>
      <c r="C20" s="13">
        <f t="shared" si="0"/>
        <v>40523.609999999993</v>
      </c>
      <c r="D20" s="26">
        <f t="shared" si="1"/>
        <v>42468.743279999995</v>
      </c>
      <c r="E20" s="30">
        <f t="shared" si="2"/>
        <v>47692.398703439998</v>
      </c>
      <c r="F20" s="1"/>
      <c r="G20" s="53">
        <f t="shared" si="3"/>
        <v>7370.3987034399979</v>
      </c>
    </row>
    <row r="21" spans="1:7" ht="15.6" x14ac:dyDescent="0.3">
      <c r="A21" s="10">
        <v>37</v>
      </c>
      <c r="B21" s="8">
        <v>41526</v>
      </c>
      <c r="C21" s="13">
        <f t="shared" si="0"/>
        <v>41733.629999999997</v>
      </c>
      <c r="D21" s="26">
        <f t="shared" si="1"/>
        <v>43736.844239999999</v>
      </c>
      <c r="E21" s="30">
        <f t="shared" si="2"/>
        <v>49116.476081519999</v>
      </c>
      <c r="F21" s="1"/>
      <c r="G21" s="53">
        <f t="shared" si="3"/>
        <v>7590.4760815199988</v>
      </c>
    </row>
    <row r="22" spans="1:7" ht="15.6" x14ac:dyDescent="0.3">
      <c r="A22" s="10">
        <v>38</v>
      </c>
      <c r="B22" s="8">
        <v>42793</v>
      </c>
      <c r="C22" s="13">
        <f t="shared" si="0"/>
        <v>43006.964999999997</v>
      </c>
      <c r="D22" s="26">
        <f t="shared" si="1"/>
        <v>45071.299319999998</v>
      </c>
      <c r="E22" s="30">
        <f t="shared" si="2"/>
        <v>50615.069136359998</v>
      </c>
      <c r="F22" s="1"/>
      <c r="G22" s="53">
        <f t="shared" si="3"/>
        <v>7822.0691363599981</v>
      </c>
    </row>
    <row r="23" spans="1:7" ht="15.6" x14ac:dyDescent="0.3">
      <c r="A23" s="10">
        <v>39</v>
      </c>
      <c r="B23" s="8">
        <v>44046</v>
      </c>
      <c r="C23" s="13">
        <f t="shared" si="0"/>
        <v>44266.229999999996</v>
      </c>
      <c r="D23" s="26">
        <f t="shared" si="1"/>
        <v>46391.009039999997</v>
      </c>
      <c r="E23" s="30">
        <f t="shared" si="2"/>
        <v>52097.103151919997</v>
      </c>
      <c r="F23" s="1"/>
      <c r="G23" s="53">
        <f t="shared" si="3"/>
        <v>8051.1031519199969</v>
      </c>
    </row>
    <row r="24" spans="1:7" ht="15.6" x14ac:dyDescent="0.3">
      <c r="A24" s="10">
        <v>40</v>
      </c>
      <c r="B24" s="8">
        <v>45361</v>
      </c>
      <c r="C24" s="13">
        <f t="shared" si="0"/>
        <v>45587.804999999993</v>
      </c>
      <c r="D24" s="26">
        <f t="shared" si="1"/>
        <v>47776.019639999991</v>
      </c>
      <c r="E24" s="30">
        <f t="shared" si="2"/>
        <v>53652.47005571999</v>
      </c>
      <c r="F24" s="1"/>
      <c r="G24" s="53">
        <f t="shared" si="3"/>
        <v>8291.4700557199903</v>
      </c>
    </row>
    <row r="25" spans="1:7" ht="15.6" x14ac:dyDescent="0.3">
      <c r="A25" s="10">
        <v>41</v>
      </c>
      <c r="B25" s="8">
        <v>46718</v>
      </c>
      <c r="C25" s="13">
        <f t="shared" si="0"/>
        <v>46951.59</v>
      </c>
      <c r="D25" s="26">
        <f t="shared" si="1"/>
        <v>49205.266319999995</v>
      </c>
      <c r="E25" s="30">
        <f t="shared" si="2"/>
        <v>55257.514077359992</v>
      </c>
      <c r="F25" s="1"/>
      <c r="G25" s="53">
        <f t="shared" si="3"/>
        <v>8539.5140773599924</v>
      </c>
    </row>
    <row r="26" spans="1:7" ht="15.6" x14ac:dyDescent="0.3">
      <c r="A26" s="10">
        <v>42</v>
      </c>
      <c r="B26" s="8">
        <v>48114</v>
      </c>
      <c r="C26" s="13">
        <f t="shared" si="0"/>
        <v>48354.569999999992</v>
      </c>
      <c r="D26" s="26">
        <f t="shared" si="1"/>
        <v>50675.589359999991</v>
      </c>
      <c r="E26" s="30">
        <f t="shared" si="2"/>
        <v>56908.686851279992</v>
      </c>
      <c r="F26" s="1"/>
      <c r="G26" s="53">
        <f t="shared" si="3"/>
        <v>8794.686851279992</v>
      </c>
    </row>
    <row r="27" spans="1:7" ht="15.6" x14ac:dyDescent="0.3">
      <c r="A27" s="10">
        <v>43</v>
      </c>
      <c r="B27" s="8">
        <v>49553</v>
      </c>
      <c r="C27" s="13">
        <f t="shared" si="0"/>
        <v>49800.764999999992</v>
      </c>
      <c r="D27" s="26">
        <f t="shared" si="1"/>
        <v>52191.201719999997</v>
      </c>
      <c r="E27" s="30">
        <f t="shared" si="2"/>
        <v>58610.719531559997</v>
      </c>
      <c r="F27" s="1"/>
      <c r="G27" s="53">
        <f t="shared" si="3"/>
        <v>9057.7195315599965</v>
      </c>
    </row>
    <row r="28" spans="1:7" ht="15.6" x14ac:dyDescent="0.3">
      <c r="A28" s="10">
        <v>44</v>
      </c>
      <c r="B28" s="8">
        <v>51034</v>
      </c>
      <c r="C28" s="13">
        <f t="shared" si="0"/>
        <v>51289.169999999991</v>
      </c>
      <c r="D28" s="26">
        <f t="shared" si="1"/>
        <v>53751.050159999992</v>
      </c>
      <c r="E28" s="30">
        <f t="shared" si="2"/>
        <v>60362.429329679988</v>
      </c>
      <c r="F28" s="1"/>
      <c r="G28" s="53">
        <f t="shared" si="3"/>
        <v>9328.4293296799879</v>
      </c>
    </row>
    <row r="29" spans="1:7" ht="15.6" x14ac:dyDescent="0.3">
      <c r="A29" s="10">
        <v>45</v>
      </c>
      <c r="B29" s="8">
        <v>52559</v>
      </c>
      <c r="C29" s="13">
        <f t="shared" si="0"/>
        <v>52821.794999999991</v>
      </c>
      <c r="D29" s="26">
        <f t="shared" si="1"/>
        <v>55357.24115999999</v>
      </c>
      <c r="E29" s="30">
        <f t="shared" si="2"/>
        <v>62166.181822679988</v>
      </c>
      <c r="F29" s="1"/>
      <c r="G29" s="53">
        <f t="shared" si="3"/>
        <v>9607.1818226799878</v>
      </c>
    </row>
    <row r="30" spans="1:7" ht="15.6" x14ac:dyDescent="0.3">
      <c r="A30" s="10">
        <v>46</v>
      </c>
      <c r="B30" s="8">
        <v>54131</v>
      </c>
      <c r="C30" s="13">
        <f t="shared" si="0"/>
        <v>54401.654999999992</v>
      </c>
      <c r="D30" s="26">
        <f t="shared" si="1"/>
        <v>57012.93443999999</v>
      </c>
      <c r="E30" s="30">
        <f t="shared" si="2"/>
        <v>64025.525376119986</v>
      </c>
      <c r="F30" s="1"/>
      <c r="G30" s="53">
        <f t="shared" si="3"/>
        <v>9894.5253761199856</v>
      </c>
    </row>
    <row r="31" spans="1:7" ht="15.6" x14ac:dyDescent="0.3">
      <c r="A31" s="10">
        <v>47</v>
      </c>
      <c r="B31" s="8">
        <v>55751</v>
      </c>
      <c r="C31" s="13">
        <f t="shared" si="0"/>
        <v>56029.754999999997</v>
      </c>
      <c r="D31" s="26">
        <f t="shared" si="1"/>
        <v>58719.183239999998</v>
      </c>
      <c r="E31" s="30">
        <f t="shared" si="2"/>
        <v>65941.642778519992</v>
      </c>
      <c r="F31" s="1"/>
      <c r="G31" s="53">
        <f t="shared" si="3"/>
        <v>10190.642778519992</v>
      </c>
    </row>
    <row r="32" spans="1:7" ht="15.6" x14ac:dyDescent="0.3">
      <c r="A32" s="10">
        <v>48</v>
      </c>
      <c r="B32" s="8">
        <v>57418</v>
      </c>
      <c r="C32" s="13">
        <f t="shared" si="0"/>
        <v>57705.09</v>
      </c>
      <c r="D32" s="26">
        <f t="shared" si="1"/>
        <v>60474.93432</v>
      </c>
      <c r="E32" s="30">
        <f t="shared" si="2"/>
        <v>67913.351241359996</v>
      </c>
      <c r="F32" s="1"/>
      <c r="G32" s="53">
        <f t="shared" si="3"/>
        <v>10495.351241359996</v>
      </c>
    </row>
    <row r="33" spans="1:7" ht="15.6" x14ac:dyDescent="0.3">
      <c r="A33" s="10">
        <v>49</v>
      </c>
      <c r="B33" s="8">
        <v>59135</v>
      </c>
      <c r="C33" s="13">
        <f t="shared" si="0"/>
        <v>59430.674999999996</v>
      </c>
      <c r="D33" s="26">
        <f t="shared" si="1"/>
        <v>62283.347399999999</v>
      </c>
      <c r="E33" s="30">
        <f t="shared" si="2"/>
        <v>69944.199130199995</v>
      </c>
      <c r="F33" s="1"/>
      <c r="G33" s="53">
        <f t="shared" si="3"/>
        <v>10809.199130199995</v>
      </c>
    </row>
    <row r="34" spans="1:7" ht="15.6" x14ac:dyDescent="0.3">
      <c r="A34" s="10">
        <v>50</v>
      </c>
      <c r="B34" s="8">
        <v>60905</v>
      </c>
      <c r="C34" s="13">
        <f t="shared" si="0"/>
        <v>61209.524999999994</v>
      </c>
      <c r="D34" s="26">
        <f t="shared" si="1"/>
        <v>64147.582199999997</v>
      </c>
      <c r="E34" s="30">
        <f t="shared" si="2"/>
        <v>72037.734810599999</v>
      </c>
      <c r="F34" s="1"/>
      <c r="G34" s="53">
        <f t="shared" si="3"/>
        <v>11132.734810599999</v>
      </c>
    </row>
    <row r="35" spans="1:7" ht="15.6" x14ac:dyDescent="0.3">
      <c r="A35" s="10">
        <v>51</v>
      </c>
      <c r="B35" s="8">
        <v>62727</v>
      </c>
      <c r="C35" s="13">
        <f t="shared" si="0"/>
        <v>63040.634999999995</v>
      </c>
      <c r="D35" s="26">
        <f t="shared" si="1"/>
        <v>66066.585479999994</v>
      </c>
      <c r="E35" s="30">
        <f t="shared" si="2"/>
        <v>74192.77549403999</v>
      </c>
      <c r="F35" s="1"/>
      <c r="G35" s="53">
        <f t="shared" si="3"/>
        <v>11465.77549403999</v>
      </c>
    </row>
  </sheetData>
  <mergeCells count="2">
    <mergeCell ref="A1:E1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DB</vt:lpstr>
      <vt:lpstr>PAY LOSSES</vt:lpstr>
      <vt:lpstr>using aug rpi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Shepherd</dc:creator>
  <cp:lastModifiedBy>Deborah Shepherd</cp:lastModifiedBy>
  <dcterms:created xsi:type="dcterms:W3CDTF">2023-03-22T10:07:54Z</dcterms:created>
  <dcterms:modified xsi:type="dcterms:W3CDTF">2023-03-22T18:02:49Z</dcterms:modified>
</cp:coreProperties>
</file>